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seal rock 2024\2024-2025 budget\"/>
    </mc:Choice>
  </mc:AlternateContent>
  <xr:revisionPtr revIDLastSave="0" documentId="8_{BE84EB75-8DD5-412F-8589-1D08B1BB994A}" xr6:coauthVersionLast="47" xr6:coauthVersionMax="47" xr10:uidLastSave="{00000000-0000-0000-0000-000000000000}"/>
  <bookViews>
    <workbookView xWindow="12" yWindow="732" windowWidth="23016" windowHeight="11496" tabRatio="386" firstSheet="4" activeTab="6" xr2:uid="{00000000-000D-0000-FFFF-FFFF00000000}"/>
  </bookViews>
  <sheets>
    <sheet name="GEN fund revenue" sheetId="4" r:id="rId1"/>
    <sheet name="personnel services " sheetId="10" r:id="rId2"/>
    <sheet name="LB31 GENL" sheetId="6" r:id="rId3"/>
    <sheet name=" GEN. fund summary" sheetId="5" r:id="rId4"/>
    <sheet name="LB10 CHIEF" sheetId="1" r:id="rId5"/>
    <sheet name="LB10 FF" sheetId="2" r:id="rId6"/>
    <sheet name="Building and Equipment reserve" sheetId="8" r:id="rId7"/>
    <sheet name="LB1 HEARING" sheetId="7" state="hidden" r:id="rId8"/>
  </sheets>
  <definedNames>
    <definedName name="_xlnm.Print_Area" localSheetId="3">' GEN. fund summary'!$A$1:$J$41</definedName>
    <definedName name="_xlnm.Print_Area" localSheetId="0">'GEN fund revenue'!$A$1:$I$40</definedName>
    <definedName name="_xlnm.Print_Area" localSheetId="7">'LB1 HEARING'!$A$1:$E$61</definedName>
    <definedName name="_xlnm.Print_Area" localSheetId="4">'LB10 CHIEF'!$A$1:$I$38</definedName>
    <definedName name="_xlnm.Print_Area" localSheetId="5">'LB10 FF'!$A$1:$I$37</definedName>
    <definedName name="_xlnm.Print_Area" localSheetId="2">'LB31 GENL'!$A$1:$K$39</definedName>
    <definedName name="_xlnm.Print_Area" localSheetId="1">'personnel services '!$A$1:$J$35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8" l="1"/>
  <c r="H23" i="8"/>
  <c r="J39" i="6"/>
  <c r="H35" i="10"/>
  <c r="G35" i="10"/>
  <c r="G39" i="10"/>
  <c r="G42" i="10" s="1"/>
  <c r="H37" i="4"/>
  <c r="H40" i="4" s="1"/>
  <c r="G33" i="2"/>
  <c r="F33" i="2"/>
  <c r="H33" i="2"/>
  <c r="H36" i="2" s="1"/>
  <c r="D33" i="2"/>
  <c r="D36" i="2" s="1"/>
  <c r="C33" i="2"/>
  <c r="C36" i="2" s="1"/>
  <c r="B33" i="2"/>
  <c r="B36" i="2" s="1"/>
  <c r="H38" i="1"/>
  <c r="H35" i="1"/>
  <c r="G39" i="8"/>
  <c r="G23" i="8"/>
  <c r="G16" i="2"/>
  <c r="G35" i="1"/>
  <c r="I39" i="6"/>
  <c r="G40" i="4"/>
  <c r="G37" i="4"/>
  <c r="H39" i="6"/>
  <c r="F39" i="8"/>
  <c r="F23" i="8"/>
  <c r="F16" i="2"/>
  <c r="F35" i="1"/>
  <c r="F37" i="4"/>
  <c r="F40" i="4" s="1"/>
  <c r="D39" i="8"/>
  <c r="D23" i="8"/>
  <c r="C39" i="8"/>
  <c r="C23" i="8"/>
  <c r="B36" i="8"/>
  <c r="B21" i="8"/>
  <c r="B38" i="8" s="1"/>
  <c r="D16" i="2"/>
  <c r="D19" i="2" s="1"/>
  <c r="C16" i="2"/>
  <c r="C19" i="2" s="1"/>
  <c r="D35" i="1"/>
  <c r="D38" i="1" s="1"/>
  <c r="D19" i="1"/>
  <c r="C35" i="1"/>
  <c r="C38" i="1" s="1"/>
  <c r="C19" i="1"/>
  <c r="B16" i="1"/>
  <c r="B35" i="1"/>
  <c r="B37" i="1" s="1"/>
  <c r="D26" i="5"/>
  <c r="C19" i="5"/>
  <c r="B26" i="5"/>
  <c r="B33" i="5"/>
  <c r="B41" i="5"/>
  <c r="D39" i="6"/>
  <c r="C39" i="6"/>
  <c r="B39" i="6"/>
  <c r="C37" i="4"/>
  <c r="C40" i="4" s="1"/>
  <c r="B37" i="4"/>
  <c r="B40" i="4" s="1"/>
  <c r="D37" i="4"/>
  <c r="D40" i="4" s="1"/>
  <c r="F35" i="10"/>
  <c r="B39" i="8" l="1"/>
  <c r="B38" i="1"/>
  <c r="D41" i="5"/>
  <c r="B19" i="5"/>
  <c r="C26" i="7" s="1"/>
  <c r="C33" i="5"/>
  <c r="C29" i="7"/>
  <c r="C41" i="5"/>
  <c r="B14" i="5"/>
  <c r="D14" i="5"/>
  <c r="I17" i="10"/>
  <c r="D27" i="7"/>
  <c r="D26" i="7"/>
  <c r="C27" i="7"/>
  <c r="I19" i="5"/>
  <c r="D25" i="7"/>
  <c r="E20" i="7"/>
  <c r="E32" i="7"/>
  <c r="E30" i="7"/>
  <c r="E29" i="7"/>
  <c r="E28" i="7"/>
  <c r="E27" i="7"/>
  <c r="E26" i="7"/>
  <c r="E25" i="7"/>
  <c r="E21" i="7"/>
  <c r="E19" i="7"/>
  <c r="E15" i="7"/>
  <c r="C32" i="7"/>
  <c r="C30" i="7"/>
  <c r="C28" i="7"/>
  <c r="C25" i="7"/>
  <c r="C21" i="7"/>
  <c r="C20" i="7"/>
  <c r="C19" i="7"/>
  <c r="C15" i="7"/>
  <c r="D30" i="7"/>
  <c r="D29" i="7"/>
  <c r="D28" i="7"/>
  <c r="D21" i="7"/>
  <c r="D20" i="7"/>
  <c r="D19" i="7"/>
  <c r="D15" i="7"/>
  <c r="B60" i="7"/>
  <c r="E41" i="7"/>
  <c r="D41" i="7"/>
  <c r="C41" i="7"/>
  <c r="E22" i="7" l="1"/>
  <c r="D32" i="7"/>
  <c r="D33" i="7" s="1"/>
  <c r="D38" i="7" s="1"/>
  <c r="D40" i="7" s="1"/>
  <c r="D22" i="7"/>
  <c r="C22" i="7"/>
  <c r="E33" i="7"/>
  <c r="E38" i="7" s="1"/>
  <c r="E40" i="7" s="1"/>
  <c r="C33" i="7"/>
  <c r="C38" i="7" s="1"/>
  <c r="C40" i="7" s="1"/>
  <c r="B19" i="2"/>
  <c r="D35" i="10"/>
</calcChain>
</file>

<file path=xl/sharedStrings.xml><?xml version="1.0" encoding="utf-8"?>
<sst xmlns="http://schemas.openxmlformats.org/spreadsheetml/2006/main" count="356" uniqueCount="248">
  <si>
    <t>SPECIAL FUND</t>
  </si>
  <si>
    <t>FORM</t>
  </si>
  <si>
    <t>RESOURCES AND REQUIREMENTS</t>
  </si>
  <si>
    <t>Historical Data</t>
  </si>
  <si>
    <t>DESCRIPTION
RESOURCES AND REQUIREMENTS</t>
  </si>
  <si>
    <t>Actual</t>
  </si>
  <si>
    <t>Proposed By
Budget Officer</t>
  </si>
  <si>
    <t>Approved By
Budget Committee</t>
  </si>
  <si>
    <t>Adopted By
Governing Body</t>
  </si>
  <si>
    <t>RESOURCES</t>
  </si>
  <si>
    <t xml:space="preserve"> </t>
  </si>
  <si>
    <t>3.  Previously levied taxes estimated to be received</t>
  </si>
  <si>
    <t>9.  Total Resources, except taxes to be levied</t>
  </si>
  <si>
    <t>10.  Taxes estimated to be received</t>
  </si>
  <si>
    <t>11.  Taxes collected in year levied</t>
  </si>
  <si>
    <t>12.  TOTAL RESOURCES</t>
  </si>
  <si>
    <t>13  Chief's Salary</t>
  </si>
  <si>
    <t>27. Ending balance (prior years)</t>
  </si>
  <si>
    <t>29.  TOTAL REQUIREMENTS</t>
  </si>
  <si>
    <t>16  Payroll Taxes</t>
  </si>
  <si>
    <t>19  Uniforms</t>
  </si>
  <si>
    <t>20  Cell Phone</t>
  </si>
  <si>
    <t>21  Annual Physical Examination</t>
  </si>
  <si>
    <t>LOCAL OPTION LEVY / CHIEF</t>
  </si>
  <si>
    <t>LB-11</t>
  </si>
  <si>
    <t>LB-20</t>
  </si>
  <si>
    <t>GENERAL FUND</t>
  </si>
  <si>
    <t xml:space="preserve">RESOURCE DESCRIPTION
</t>
  </si>
  <si>
    <t>3. Previously levied taxes estimated to be received</t>
  </si>
  <si>
    <t>7   Department of Forestry</t>
  </si>
  <si>
    <t>9   Insurance Dividends</t>
  </si>
  <si>
    <t>10 Sale of Assets</t>
  </si>
  <si>
    <t>11 Grants</t>
  </si>
  <si>
    <t>13 Miscellaneous</t>
  </si>
  <si>
    <t>29. Total resources, except taxes to be levied</t>
  </si>
  <si>
    <t>30. Taxes estimated to be received</t>
  </si>
  <si>
    <t>31. Taxes collected in year levied</t>
  </si>
  <si>
    <t>32.  TOTAL RESOURCES</t>
  </si>
  <si>
    <t>REQUIREMENTS SUMMARY</t>
  </si>
  <si>
    <t>LB-30</t>
  </si>
  <si>
    <t>REQUIREMENTS DESCRIPTION</t>
  </si>
  <si>
    <t>Adopted Budget</t>
  </si>
  <si>
    <t>Second Preceding</t>
  </si>
  <si>
    <t>First Preceding</t>
  </si>
  <si>
    <t>This Year</t>
  </si>
  <si>
    <t>Proposed By</t>
  </si>
  <si>
    <t>Approved By</t>
  </si>
  <si>
    <t>Adopted By</t>
  </si>
  <si>
    <t>Budget Officer</t>
  </si>
  <si>
    <t>Budget Committee</t>
  </si>
  <si>
    <t>Governing Body</t>
  </si>
  <si>
    <t xml:space="preserve"> PERSONNEL SERVICES </t>
  </si>
  <si>
    <t xml:space="preserve">MATERIALS AND SERVICES </t>
  </si>
  <si>
    <t>7 TOTAL MATERIALS AND SERVICES</t>
  </si>
  <si>
    <t xml:space="preserve">CAPITAL OUTLAY </t>
  </si>
  <si>
    <t>8   Capital Equipment</t>
  </si>
  <si>
    <t>9   Protective Gear/Clothing</t>
  </si>
  <si>
    <t>11  Radios &amp; Pagers</t>
  </si>
  <si>
    <t>12  Grant Equipment</t>
  </si>
  <si>
    <t>13  TOTAL CAPITAL OUTLAY</t>
  </si>
  <si>
    <t>14  Truck and Building Reserve Fund</t>
  </si>
  <si>
    <t>25  Ending balance (prior years)</t>
  </si>
  <si>
    <t>27        TOTAL REQUIREMENTS</t>
  </si>
  <si>
    <t>MATERIALS AND SERVICES</t>
  </si>
  <si>
    <t>LB-31</t>
  </si>
  <si>
    <t>Proposed by</t>
  </si>
  <si>
    <t>Approved by</t>
  </si>
  <si>
    <t>Adopted by</t>
  </si>
  <si>
    <t>2    Vehicle Fuel</t>
  </si>
  <si>
    <t>3    Office Supplies &amp; Expenses</t>
  </si>
  <si>
    <t>REQUIREMENTS</t>
  </si>
  <si>
    <t xml:space="preserve">REQUIREMENTS </t>
  </si>
  <si>
    <r>
      <t xml:space="preserve">6                     </t>
    </r>
    <r>
      <rPr>
        <b/>
        <sz val="10"/>
        <rFont val="Arial"/>
        <family val="2"/>
      </rPr>
      <t xml:space="preserve"> OTHER RESOURCES</t>
    </r>
  </si>
  <si>
    <t>28.  UNAPPROPRIATED ENDING FUND BALANCE</t>
  </si>
  <si>
    <t xml:space="preserve">                         NOTICE OF BUDGET HEARING               </t>
  </si>
  <si>
    <t>FINANCIAL SUMMARY - RESOURCES</t>
  </si>
  <si>
    <t>TOTAL OF ALL FUNDS</t>
  </si>
  <si>
    <t>Actual Amount</t>
  </si>
  <si>
    <t>Approved Budget</t>
  </si>
  <si>
    <t xml:space="preserve"> Fees, Licenses, Permits, Fines, Assessments &amp; Other Service Charges</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</si>
  <si>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</si>
  <si>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</si>
  <si>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</si>
  <si>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</si>
  <si>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</si>
  <si>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10"/>
        <rFont val="Arial"/>
        <family val="2"/>
      </rPr>
      <t xml:space="preserve"> </t>
    </r>
  </si>
  <si>
    <t>FINANCIAL SUMMARY - REQUIREMENTS BY OBJECT CLASSIFICATION</t>
  </si>
  <si>
    <t>Materials and Services</t>
  </si>
  <si>
    <t>Capital Outlay</t>
  </si>
  <si>
    <t>Debt Service</t>
  </si>
  <si>
    <t>Interfund Transfers</t>
  </si>
  <si>
    <t>Contingencies</t>
  </si>
  <si>
    <t>Special Payments</t>
  </si>
  <si>
    <t>Unappropriated Ending Balance and Reserved for Future Expenditure</t>
  </si>
  <si>
    <r>
      <t xml:space="preserve">     </t>
    </r>
    <r>
      <rPr>
        <b/>
        <sz val="10"/>
        <rFont val="MS Sans Serif"/>
        <family val="2"/>
      </rPr>
      <t>Total Requirements</t>
    </r>
  </si>
  <si>
    <t xml:space="preserve">     FTE</t>
  </si>
  <si>
    <t>Total Requirements</t>
  </si>
  <si>
    <r>
      <t xml:space="preserve">           </t>
    </r>
    <r>
      <rPr>
        <b/>
        <sz val="10"/>
        <rFont val="MS Sans Serif"/>
        <family val="2"/>
      </rPr>
      <t>Total FTE</t>
    </r>
  </si>
  <si>
    <t>STATEMENT OF CHANGES IN ACTIVITIES and SOURCES OF FINANCING</t>
  </si>
  <si>
    <t xml:space="preserve">  </t>
  </si>
  <si>
    <t>PROPERTY TAX LEVIES</t>
  </si>
  <si>
    <t>Rate  Imposed</t>
  </si>
  <si>
    <t>Rate  Approved</t>
  </si>
  <si>
    <t xml:space="preserve"> Permanent Rate Levy        (Rate Limit:  $0.4634 per $1,000)</t>
  </si>
  <si>
    <t>STATEMENT OF INDEBTEDNESS</t>
  </si>
  <si>
    <t>LONG TERM DEBT</t>
  </si>
  <si>
    <t xml:space="preserve">Estimated Debt Outstanding </t>
  </si>
  <si>
    <t xml:space="preserve">Estimated Debt Authorized, But </t>
  </si>
  <si>
    <t xml:space="preserve"> Not Incurred on July 1</t>
  </si>
  <si>
    <t>General Obligation Bonds</t>
  </si>
  <si>
    <t>Other Bonds</t>
  </si>
  <si>
    <t>Other Borrowings</t>
  </si>
  <si>
    <t xml:space="preserve">     Total</t>
  </si>
  <si>
    <t>Contact: Tom Sakaris, Budget Officer</t>
  </si>
  <si>
    <t>Telephone: 541-563-4441</t>
  </si>
  <si>
    <t>Email:chief@sealrockfire.com</t>
  </si>
  <si>
    <t>21  Annual Physical Exams</t>
  </si>
  <si>
    <t>20  Cell Phones</t>
  </si>
  <si>
    <t>8   Insurance Recoveries/Refunds</t>
  </si>
  <si>
    <t xml:space="preserve">10  Radio Building Repairs &amp; Equipment  </t>
  </si>
  <si>
    <t>Fire and Emergency Services</t>
  </si>
  <si>
    <t>FINANCIAL SUMMARY - REQUIREMENTS AND FULL-TIME EQUIVALENT EMPLOYEES (FTE) BY ORGANIZATIONAL UNIT OR PROGRAM</t>
  </si>
  <si>
    <t xml:space="preserve"> Beginning Fund Balances/Net Working Capital</t>
  </si>
  <si>
    <r>
      <t xml:space="preserve">     FTE</t>
    </r>
    <r>
      <rPr>
        <b/>
        <sz val="10"/>
        <rFont val="Arial"/>
        <family val="2"/>
      </rPr>
      <t xml:space="preserve"> for that unit or program</t>
    </r>
  </si>
  <si>
    <r>
      <t>Name</t>
    </r>
    <r>
      <rPr>
        <b/>
        <sz val="10"/>
        <rFont val="Arial"/>
        <family val="2"/>
      </rPr>
      <t xml:space="preserve"> of Organizational Unit or Program </t>
    </r>
  </si>
  <si>
    <t>LB-10(a)</t>
  </si>
  <si>
    <t>17 Chief's Aide</t>
  </si>
  <si>
    <t xml:space="preserve"> Local Option Levy / Fire Chief   (Rate per $1,000)</t>
  </si>
  <si>
    <t xml:space="preserve"> Local Option Levy / Firefighters   (Rate per $1,000)</t>
  </si>
  <si>
    <t>26 Total Requirements</t>
  </si>
  <si>
    <t>22 Total Requirements</t>
  </si>
  <si>
    <t>1    Workers Comp/Life/Accident Insurance</t>
  </si>
  <si>
    <t>18 Seminars &amp; Conferences</t>
  </si>
  <si>
    <t>5. Transfer in from General Fund</t>
  </si>
  <si>
    <t>15  Firefighters Levy</t>
  </si>
  <si>
    <t>Chief, Firefighters, and other Personnel Services</t>
  </si>
  <si>
    <t>1.  Beginning Fund balance (accrual basis)</t>
  </si>
  <si>
    <t>1. Beginning Fund balance (accrual basis)</t>
  </si>
  <si>
    <t>Budget  2020-2021</t>
  </si>
  <si>
    <t>13  Firefighters Salaries &amp; Insurance Benefit</t>
  </si>
  <si>
    <t>Next Year 2021-2022</t>
  </si>
  <si>
    <t>This Year 2020-2021</t>
  </si>
  <si>
    <t>2019-2020</t>
  </si>
  <si>
    <t>Actual  2019-2020</t>
  </si>
  <si>
    <t>Budget  2021-2022</t>
  </si>
  <si>
    <t>on July 1, 2021</t>
  </si>
  <si>
    <t>Seal Rock Rural Fire District</t>
  </si>
  <si>
    <r>
      <t xml:space="preserve">            </t>
    </r>
    <r>
      <rPr>
        <sz val="14"/>
        <rFont val="Arial"/>
        <family val="2"/>
      </rPr>
      <t>Seal Rock Rural Fire District</t>
    </r>
  </si>
  <si>
    <t>Firefighter Levy</t>
  </si>
  <si>
    <t>Personal services total</t>
  </si>
  <si>
    <t xml:space="preserve">FORM </t>
  </si>
  <si>
    <t>RESERVE FUND</t>
  </si>
  <si>
    <t>Year this reserve fund will be reviewed to be continued or abolished.</t>
  </si>
  <si>
    <t>This fund is authorized and established by resolution  number</t>
  </si>
  <si>
    <t>Date can not be more than 10 years after establishment.</t>
  </si>
  <si>
    <t>DESCRIPTION</t>
  </si>
  <si>
    <t>Propsosed By</t>
  </si>
  <si>
    <t xml:space="preserve">RESOURCES  </t>
  </si>
  <si>
    <t>Beginning Fund Balance:</t>
  </si>
  <si>
    <t>1.  Cash on hand* (cash basis) or</t>
  </si>
  <si>
    <t>2.  Working Capital (accrual basis)</t>
  </si>
  <si>
    <t>4.  Earnings from temporary investments</t>
  </si>
  <si>
    <t>5.  Transferred from other funds</t>
  </si>
  <si>
    <t>6  Grant funds VFA</t>
  </si>
  <si>
    <r>
      <t xml:space="preserve">16.  </t>
    </r>
    <r>
      <rPr>
        <b/>
        <sz val="8"/>
        <rFont val="Arial"/>
        <family val="2"/>
      </rPr>
      <t>RESERVED FOR FUTURE EXPENDITURE</t>
    </r>
  </si>
  <si>
    <t>17.  TOTAL REQUIREMENTS</t>
  </si>
  <si>
    <t>Building and Equipment fund</t>
  </si>
  <si>
    <t>Seal Rock Fire Rescue</t>
  </si>
  <si>
    <t>Review Year: ____2032_______</t>
  </si>
  <si>
    <t>15  PERS Benefit    (transfer to General fund)</t>
  </si>
  <si>
    <t>14  Insurance Benefit     (pay for 40% insurance benefits)</t>
  </si>
  <si>
    <r>
      <t xml:space="preserve">26 </t>
    </r>
    <r>
      <rPr>
        <sz val="10"/>
        <rFont val="Arial"/>
        <family val="2"/>
      </rPr>
      <t>UNAPPROPRIATED ENDING FUND BALANCE</t>
    </r>
  </si>
  <si>
    <t>16. Transfer from Chief Levy     (PERS/ins.)</t>
  </si>
  <si>
    <t>7Grant for ventiation system bayshore</t>
  </si>
  <si>
    <t>INTERFUND TRANSFERS out</t>
  </si>
  <si>
    <t>Total Personnel services</t>
  </si>
  <si>
    <t xml:space="preserve">Seal Rock Fire District </t>
  </si>
  <si>
    <t>Page 5</t>
  </si>
  <si>
    <t>See page two</t>
  </si>
  <si>
    <t>15  PERS Benefit    (transfer to GF)</t>
  </si>
  <si>
    <t>Year 2021-2022</t>
  </si>
  <si>
    <t>Year 2021 – 2022</t>
  </si>
  <si>
    <r>
      <rPr>
        <sz val="7"/>
        <rFont val="Arial"/>
        <family val="2"/>
      </rPr>
      <t xml:space="preserve"> on (date) </t>
    </r>
    <r>
      <rPr>
        <b/>
        <sz val="9"/>
        <rFont val="Arial"/>
        <family val="2"/>
      </rPr>
      <t xml:space="preserve"> June 15th, 2032</t>
    </r>
    <r>
      <rPr>
        <sz val="7"/>
        <rFont val="Arial"/>
        <family val="2"/>
      </rPr>
      <t xml:space="preserve"> for the following specified purpose:</t>
    </r>
  </si>
  <si>
    <t>23Transfer to general fund</t>
  </si>
  <si>
    <t>o</t>
  </si>
  <si>
    <t>23 Transfer to general fund (Pers and taxes)</t>
  </si>
  <si>
    <t>2. Office administration</t>
  </si>
  <si>
    <t>4. Health Insurance</t>
  </si>
  <si>
    <t>30  Secretarial Services</t>
  </si>
  <si>
    <t>31 Temporary office services</t>
  </si>
  <si>
    <t>32    TOTAL MATERIALS AND SERVICES</t>
  </si>
  <si>
    <t>4    Building Repairs and Maintenance</t>
  </si>
  <si>
    <t>5    Vehicle/Equipment Repairs and Maintenance</t>
  </si>
  <si>
    <t>6    Equipment Testing</t>
  </si>
  <si>
    <t xml:space="preserve">7    Legal/Professional Services </t>
  </si>
  <si>
    <t>8  Audit Services</t>
  </si>
  <si>
    <t>9  Property and Liability Insurance</t>
  </si>
  <si>
    <t>10  Election Costs</t>
  </si>
  <si>
    <t>11  Electricity</t>
  </si>
  <si>
    <t>12  Water/Sewer/Trash</t>
  </si>
  <si>
    <t>13  Dues/Membership Fees</t>
  </si>
  <si>
    <t>15 Training</t>
  </si>
  <si>
    <t>16. Volunteer program (formally Recrutiment)</t>
  </si>
  <si>
    <t>17  Telephone/Internet</t>
  </si>
  <si>
    <t>18  Accounting Services</t>
  </si>
  <si>
    <t>19  Dispatch Services</t>
  </si>
  <si>
    <t>20  Emergency Reporting</t>
  </si>
  <si>
    <t>21  Emergency Preparedness</t>
  </si>
  <si>
    <t>22  Hydrant Maintenance</t>
  </si>
  <si>
    <t>23  Supplies (Small Tools and Equipment)</t>
  </si>
  <si>
    <t>24    Medical Supplies &amp; Services</t>
  </si>
  <si>
    <t>25    Miscellaneous Supplies &amp; Expenses</t>
  </si>
  <si>
    <t>26  Seminars/Conferences/training</t>
  </si>
  <si>
    <t>27  Public Education/Newsletters</t>
  </si>
  <si>
    <t>28  Volunteer Awards/Events</t>
  </si>
  <si>
    <t>29  Volunteer  Physical Examinations</t>
  </si>
  <si>
    <t>5   See Material and Services</t>
  </si>
  <si>
    <t>19 TOTAL INTERFUND TRANSFERS (out)</t>
  </si>
  <si>
    <t>4 interest</t>
  </si>
  <si>
    <t>4. OSFM grant</t>
  </si>
  <si>
    <t>4 transfer fopr green builsding</t>
  </si>
  <si>
    <t>1 Captial Outlay: Equipment</t>
  </si>
  <si>
    <t xml:space="preserve">8. Sismic retrofit grant </t>
  </si>
  <si>
    <t>5. Sismic retrofit station 62</t>
  </si>
  <si>
    <t>15 Transfer from FF levy (pers/ins)</t>
  </si>
  <si>
    <t>20  OPERATING CONTINGENCY</t>
  </si>
  <si>
    <t>3. PERS (all)</t>
  </si>
  <si>
    <t>5.  State payroll Taxes (all)</t>
  </si>
  <si>
    <t>2. Grants (general purpose)</t>
  </si>
  <si>
    <t>Budget for Fiscal Year 2024 – 2025</t>
  </si>
  <si>
    <t>2023-2024</t>
  </si>
  <si>
    <t>Year 2022-2023</t>
  </si>
  <si>
    <t>Budget For Fiscal Year 2024-2025</t>
  </si>
  <si>
    <t>Year 2022 – 2023</t>
  </si>
  <si>
    <t>2023 – 2024</t>
  </si>
  <si>
    <t>Seal Rock Fire District</t>
  </si>
  <si>
    <t>FY 2024-2025</t>
  </si>
  <si>
    <t>Budget for 2024-2025</t>
  </si>
  <si>
    <t>Year _2023-2024</t>
  </si>
  <si>
    <t>Year  2022-2023</t>
  </si>
  <si>
    <t xml:space="preserve"> Fy 2021-2022</t>
  </si>
  <si>
    <t>14  Food &amp; Beverage (board)</t>
  </si>
  <si>
    <t>16. Payroll taxes</t>
  </si>
  <si>
    <t>4. Interest from investments</t>
  </si>
  <si>
    <t xml:space="preserve">27 Ending Fund Previous years </t>
  </si>
  <si>
    <t>28 Total Requirments</t>
  </si>
  <si>
    <t>27. Unapproprated ending fund</t>
  </si>
  <si>
    <t xml:space="preserve"> 26 Total Requirments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</si>
</sst>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0.0_);[Red]\(#,##0.0\)"/>
    <numFmt numFmtId="165" formatCode="0.0"/>
    <numFmt numFmtId="166" formatCode="&quot;$&quot;#,##0.0000_);\(&quot;$&quot;#,##0.0000\)"/>
    <numFmt numFmtId="167" formatCode="&quot;$&quot;#,##0.00"/>
    <numFmt numFmtId="168" formatCode="&quot;$&quot;#,##0"/>
  </numFmts>
  <fonts count="31" x14ac:knownFonts="1">
    <font>
      <sz val="10"/>
      <name val="Arial"/>
      <family val="2"/>
    </font>
    <font>
      <sz val="10"/>
      <name val="Arial"/>
      <family val="2"/>
    </font>
    <font>
      <sz val="12"/>
      <name val="Arial"/>
      <family val="2"/>
    </font>
    <font>
      <sz val="10"/>
      <name val="Courier New"/>
      <family val="3"/>
    </font>
    <font>
      <b/>
      <sz val="12"/>
      <name val="Arial"/>
      <family val="2"/>
    </font>
    <font>
      <sz val="9"/>
      <name val="Arial"/>
      <family val="2"/>
    </font>
    <font>
      <b/>
      <sz val="10"/>
      <name val="Arial"/>
      <family val="2"/>
    </font>
    <font>
      <sz val="8"/>
      <name val="Arial"/>
      <family val="2"/>
    </font>
    <font>
      <sz val="7"/>
      <name val="Arial"/>
      <family val="2"/>
    </font>
    <font>
      <sz val="10"/>
      <name val="Arial"/>
      <family val="2"/>
    </font>
    <font>
      <b/>
      <sz val="14"/>
      <color indexed="8"/>
      <name val="Calibri"/>
      <family val="2"/>
    </font>
    <font>
      <b/>
      <sz val="9"/>
      <name val="Arial"/>
      <family val="2"/>
    </font>
    <font>
      <sz val="10"/>
      <color indexed="8"/>
      <name val="Calibri"/>
      <family val="2"/>
    </font>
    <font>
      <b/>
      <sz val="13.5"/>
      <name val="MS Sans Serif"/>
      <family val="2"/>
    </font>
    <font>
      <b/>
      <sz val="12"/>
      <name val="MS Sans Serif"/>
      <family val="2"/>
    </font>
    <font>
      <sz val="10"/>
      <name val="MS Sans Serif"/>
    </font>
    <font>
      <sz val="8"/>
      <name val="MS Sans Serif"/>
      <family val="2"/>
    </font>
    <font>
      <b/>
      <sz val="10"/>
      <name val="MS Sans Serif"/>
      <family val="2"/>
    </font>
    <font>
      <sz val="10"/>
      <name val="MS Sans Serif"/>
      <family val="2"/>
    </font>
    <font>
      <sz val="10"/>
      <color theme="1"/>
      <name val="Arial"/>
      <family val="2"/>
    </font>
    <font>
      <b/>
      <sz val="10"/>
      <color theme="1"/>
      <name val="Arial"/>
      <family val="2"/>
    </font>
    <font>
      <sz val="14"/>
      <name val="Arial"/>
      <family val="2"/>
    </font>
    <font>
      <b/>
      <sz val="16"/>
      <name val="Arial"/>
      <family val="2"/>
    </font>
    <font>
      <b/>
      <sz val="11"/>
      <name val="Arial"/>
      <family val="2"/>
    </font>
    <font>
      <b/>
      <sz val="8"/>
      <name val="Arial"/>
      <family val="2"/>
    </font>
    <font>
      <b/>
      <sz val="14"/>
      <color rgb="FFFF0000"/>
      <name val="Arial"/>
      <family val="2"/>
    </font>
    <font>
      <b/>
      <sz val="12"/>
      <color rgb="FFFF0000"/>
      <name val="Arial"/>
      <family val="2"/>
    </font>
    <font>
      <b/>
      <sz val="18"/>
      <color rgb="FFFF0000"/>
      <name val="Arial"/>
      <family val="2"/>
    </font>
    <font>
      <b/>
      <sz val="16"/>
      <color rgb="FFFF0000"/>
      <name val="Calibri"/>
      <family val="2"/>
    </font>
    <font>
      <b/>
      <sz val="16"/>
      <color rgb="FFFF0000"/>
      <name val="Arial"/>
      <family val="2"/>
    </font>
    <font>
      <sz val="12"/>
      <name val="Times New Roman"/>
      <family val="1"/>
    </font>
  </fonts>
  <fills count="24">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47"/>
        <bgColor indexed="64"/>
      </patternFill>
    </fill>
    <fill>
      <patternFill patternType="solid">
        <fgColor theme="0"/>
        <bgColor indexed="64"/>
      </patternFill>
    </fill>
    <fill>
      <patternFill patternType="solid">
        <fgColor rgb="FFFFC000"/>
        <bgColor indexed="64"/>
      </patternFill>
    </fill>
    <fill>
      <patternFill patternType="solid">
        <fgColor rgb="FFFFC000"/>
        <bgColor indexed="31"/>
      </patternFill>
    </fill>
    <fill>
      <patternFill patternType="solid">
        <fgColor rgb="FFFFC000"/>
        <bgColor indexed="26"/>
      </patternFill>
    </fill>
    <fill>
      <patternFill patternType="solid">
        <fgColor theme="0" tint="-0.34998626667073579"/>
        <bgColor indexed="31"/>
      </patternFill>
    </fill>
    <fill>
      <patternFill patternType="solid">
        <fgColor theme="0"/>
        <bgColor indexed="26"/>
      </patternFill>
    </fill>
    <fill>
      <patternFill patternType="solid">
        <fgColor rgb="FF92D050"/>
        <bgColor indexed="64"/>
      </patternFill>
    </fill>
    <fill>
      <patternFill patternType="solid">
        <fgColor rgb="FF92D050"/>
        <bgColor indexed="26"/>
      </patternFill>
    </fill>
    <fill>
      <patternFill patternType="lightGray"/>
    </fill>
    <fill>
      <patternFill patternType="solid">
        <fgColor rgb="FFFFFF00"/>
        <bgColor indexed="64"/>
      </patternFill>
    </fill>
    <fill>
      <patternFill patternType="solid">
        <fgColor rgb="FF00B0F0"/>
        <bgColor indexed="26"/>
      </patternFill>
    </fill>
    <fill>
      <patternFill patternType="solid">
        <fgColor theme="0"/>
        <bgColor indexed="31"/>
      </patternFill>
    </fill>
    <fill>
      <patternFill patternType="solid">
        <fgColor theme="0" tint="-0.249977111117893"/>
        <bgColor indexed="64"/>
      </patternFill>
    </fill>
    <fill>
      <patternFill patternType="solid">
        <fgColor theme="0" tint="-0.499984740745262"/>
        <bgColor indexed="26"/>
      </patternFill>
    </fill>
    <fill>
      <patternFill patternType="solid">
        <fgColor theme="0" tint="-0.499984740745262"/>
        <bgColor indexed="64"/>
      </patternFill>
    </fill>
    <fill>
      <patternFill patternType="solid">
        <fgColor rgb="FF00B0F0"/>
        <bgColor indexed="64"/>
      </patternFill>
    </fill>
    <fill>
      <patternFill patternType="solid">
        <fgColor rgb="FFFFFFFF"/>
        <bgColor rgb="FF000000"/>
      </patternFill>
    </fill>
    <fill>
      <patternFill patternType="solid">
        <fgColor rgb="FFBFBFBF"/>
        <bgColor rgb="FF000000"/>
      </patternFill>
    </fill>
    <fill>
      <patternFill patternType="solid">
        <fgColor rgb="FFFFFFFF"/>
        <bgColor rgb="FFCCCCFF"/>
      </patternFill>
    </fill>
  </fills>
  <borders count="1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thin">
        <color indexed="8"/>
      </bottom>
      <diagonal/>
    </border>
    <border>
      <left/>
      <right/>
      <top/>
      <bottom style="thin">
        <color indexed="8"/>
      </bottom>
      <diagonal/>
    </border>
    <border>
      <left/>
      <right/>
      <top/>
      <bottom style="thin">
        <color indexed="64"/>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bottom/>
      <diagonal/>
    </border>
    <border>
      <left style="medium">
        <color indexed="8"/>
      </left>
      <right style="thin">
        <color indexed="8"/>
      </right>
      <top/>
      <bottom/>
      <diagonal/>
    </border>
    <border>
      <left style="medium">
        <color indexed="8"/>
      </left>
      <right/>
      <top/>
      <bottom/>
      <diagonal/>
    </border>
    <border>
      <left style="thin">
        <color indexed="8"/>
      </left>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bottom style="thin">
        <color indexed="8"/>
      </bottom>
      <diagonal/>
    </border>
    <border>
      <left/>
      <right style="thin">
        <color indexed="8"/>
      </right>
      <top/>
      <bottom/>
      <diagonal/>
    </border>
    <border>
      <left style="thin">
        <color indexed="8"/>
      </left>
      <right style="thin">
        <color indexed="64"/>
      </right>
      <top style="thin">
        <color indexed="8"/>
      </top>
      <bottom style="medium">
        <color indexed="8"/>
      </bottom>
      <diagonal/>
    </border>
    <border>
      <left/>
      <right style="thin">
        <color indexed="8"/>
      </right>
      <top style="thin">
        <color indexed="8"/>
      </top>
      <bottom/>
      <diagonal/>
    </border>
    <border>
      <left style="thin">
        <color indexed="8"/>
      </left>
      <right/>
      <top style="medium">
        <color indexed="8"/>
      </top>
      <bottom style="medium">
        <color indexed="8"/>
      </bottom>
      <diagonal/>
    </border>
    <border>
      <left/>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style="thin">
        <color indexed="8"/>
      </top>
      <bottom/>
      <diagonal/>
    </border>
    <border>
      <left style="medium">
        <color indexed="8"/>
      </left>
      <right/>
      <top style="medium">
        <color indexed="8"/>
      </top>
      <bottom style="medium">
        <color indexed="8"/>
      </bottom>
      <diagonal/>
    </border>
    <border>
      <left style="thin">
        <color auto="1"/>
      </left>
      <right style="thin">
        <color auto="1"/>
      </right>
      <top style="thin">
        <color auto="1"/>
      </top>
      <bottom/>
      <diagonal/>
    </border>
    <border>
      <left style="thin">
        <color auto="1"/>
      </left>
      <right style="thin">
        <color auto="1"/>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indexed="64"/>
      </left>
      <right style="thin">
        <color indexed="64"/>
      </right>
      <top style="thin">
        <color indexed="8"/>
      </top>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auto="1"/>
      </right>
      <top style="thin">
        <color indexed="8"/>
      </top>
      <bottom style="thin">
        <color indexed="8"/>
      </bottom>
      <diagonal/>
    </border>
    <border>
      <left/>
      <right style="thin">
        <color auto="1"/>
      </right>
      <top style="thin">
        <color indexed="8"/>
      </top>
      <bottom/>
      <diagonal/>
    </border>
    <border>
      <left/>
      <right style="thin">
        <color auto="1"/>
      </right>
      <top style="medium">
        <color indexed="8"/>
      </top>
      <bottom style="medium">
        <color indexed="8"/>
      </bottom>
      <diagonal/>
    </border>
    <border>
      <left style="thin">
        <color rgb="FF000000"/>
      </left>
      <right style="thin">
        <color rgb="FF000000"/>
      </right>
      <top style="thin">
        <color rgb="FF000000"/>
      </top>
      <bottom/>
      <diagonal/>
    </border>
  </borders>
  <cellStyleXfs count="5">
    <xf numFmtId="0" fontId="0" fillId="0" borderId="0"/>
    <xf numFmtId="43" fontId="1" fillId="0" borderId="0" applyFill="0" applyBorder="0" applyAlignment="0" applyProtection="0"/>
    <xf numFmtId="44" fontId="1" fillId="0" borderId="0" applyFill="0" applyBorder="0" applyAlignment="0" applyProtection="0"/>
    <xf numFmtId="0" fontId="9" fillId="0" borderId="0"/>
    <xf numFmtId="0" fontId="9" fillId="0" borderId="0"/>
  </cellStyleXfs>
  <cellXfs count="537">
    <xf numFmtId="0" fontId="0" fillId="0" borderId="0" xfId="0"/>
    <xf numFmtId="0" fontId="2" fillId="0" borderId="0" xfId="0" applyFont="1"/>
    <xf numFmtId="0" fontId="3" fillId="0" borderId="0" xfId="0" applyFont="1"/>
    <xf numFmtId="0" fontId="4" fillId="0" borderId="0" xfId="0" applyFont="1" applyAlignment="1">
      <alignment horizontal="center"/>
    </xf>
    <xf numFmtId="0" fontId="0" fillId="0" borderId="0" xfId="0" applyAlignment="1">
      <alignment horizontal="right"/>
    </xf>
    <xf numFmtId="0" fontId="5" fillId="0" borderId="0" xfId="0" applyFont="1" applyAlignment="1">
      <alignment horizontal="center"/>
    </xf>
    <xf numFmtId="0" fontId="7" fillId="2" borderId="1" xfId="0" applyFont="1" applyFill="1" applyBorder="1"/>
    <xf numFmtId="0" fontId="7" fillId="0" borderId="1" xfId="0" applyFont="1" applyBorder="1"/>
    <xf numFmtId="0" fontId="7" fillId="0" borderId="2" xfId="0" applyFont="1" applyBorder="1"/>
    <xf numFmtId="0" fontId="7" fillId="0" borderId="3" xfId="0" applyFont="1" applyBorder="1" applyAlignment="1">
      <alignment vertical="center"/>
    </xf>
    <xf numFmtId="0" fontId="6" fillId="0" borderId="4" xfId="0" applyFont="1" applyBorder="1" applyAlignment="1">
      <alignment horizontal="left" vertical="center"/>
    </xf>
    <xf numFmtId="0" fontId="7" fillId="2" borderId="5" xfId="0" applyFont="1" applyFill="1" applyBorder="1"/>
    <xf numFmtId="0" fontId="7" fillId="3" borderId="1" xfId="0" applyFont="1" applyFill="1" applyBorder="1"/>
    <xf numFmtId="0" fontId="7" fillId="0" borderId="0" xfId="0" applyFont="1"/>
    <xf numFmtId="0" fontId="0" fillId="0" borderId="1" xfId="0" applyBorder="1" applyAlignment="1">
      <alignment horizontal="center" vertical="center"/>
    </xf>
    <xf numFmtId="0" fontId="0" fillId="0" borderId="7" xfId="0" applyBorder="1"/>
    <xf numFmtId="0" fontId="6" fillId="0" borderId="6" xfId="0" applyFont="1" applyBorder="1" applyAlignment="1">
      <alignment horizontal="right"/>
    </xf>
    <xf numFmtId="0" fontId="6" fillId="0" borderId="3" xfId="0" applyFont="1" applyBorder="1"/>
    <xf numFmtId="0" fontId="6" fillId="0" borderId="4" xfId="0" applyFont="1" applyBorder="1"/>
    <xf numFmtId="0" fontId="6" fillId="0" borderId="8" xfId="0" applyFont="1" applyBorder="1"/>
    <xf numFmtId="0" fontId="2" fillId="0" borderId="0" xfId="4" applyFont="1"/>
    <xf numFmtId="0" fontId="9" fillId="0" borderId="0" xfId="4"/>
    <xf numFmtId="0" fontId="4" fillId="0" borderId="0" xfId="4" applyFont="1"/>
    <xf numFmtId="0" fontId="9" fillId="0" borderId="0" xfId="3"/>
    <xf numFmtId="0" fontId="10" fillId="0" borderId="6" xfId="0" applyFont="1" applyBorder="1" applyAlignment="1">
      <alignment horizontal="center"/>
    </xf>
    <xf numFmtId="0" fontId="2" fillId="0" borderId="6" xfId="4" applyFont="1" applyBorder="1"/>
    <xf numFmtId="0" fontId="9" fillId="0" borderId="6" xfId="4" applyBorder="1" applyAlignment="1">
      <alignment horizontal="center" vertical="top"/>
    </xf>
    <xf numFmtId="0" fontId="5" fillId="0" borderId="2" xfId="4" applyFont="1" applyBorder="1" applyAlignment="1">
      <alignment horizontal="center"/>
    </xf>
    <xf numFmtId="0" fontId="5" fillId="0" borderId="9" xfId="4" applyFont="1" applyBorder="1" applyAlignment="1">
      <alignment horizontal="center"/>
    </xf>
    <xf numFmtId="0" fontId="5" fillId="0" borderId="10" xfId="4" applyFont="1" applyBorder="1" applyAlignment="1">
      <alignment horizontal="center"/>
    </xf>
    <xf numFmtId="0" fontId="5" fillId="0" borderId="5" xfId="4" applyFont="1" applyBorder="1" applyAlignment="1">
      <alignment horizontal="center" vertical="top"/>
    </xf>
    <xf numFmtId="0" fontId="5" fillId="0" borderId="11" xfId="4" applyFont="1" applyBorder="1" applyAlignment="1">
      <alignment horizontal="center" vertical="top"/>
    </xf>
    <xf numFmtId="0" fontId="6" fillId="0" borderId="12" xfId="4" applyFont="1" applyBorder="1"/>
    <xf numFmtId="0" fontId="6" fillId="0" borderId="0" xfId="0" applyFont="1"/>
    <xf numFmtId="0" fontId="5" fillId="0" borderId="0" xfId="0" applyFont="1"/>
    <xf numFmtId="0" fontId="11" fillId="0" borderId="0" xfId="0" applyFont="1"/>
    <xf numFmtId="0" fontId="4" fillId="0" borderId="6" xfId="0" applyFont="1" applyBorder="1" applyAlignment="1">
      <alignment horizontal="center"/>
    </xf>
    <xf numFmtId="0" fontId="0" fillId="2" borderId="1" xfId="0" applyFill="1" applyBorder="1" applyAlignment="1">
      <alignment horizontal="center"/>
    </xf>
    <xf numFmtId="41" fontId="0" fillId="2" borderId="1" xfId="0" applyNumberFormat="1" applyFill="1" applyBorder="1" applyAlignment="1">
      <alignment horizontal="right"/>
    </xf>
    <xf numFmtId="0" fontId="0" fillId="2" borderId="1" xfId="0" applyFill="1" applyBorder="1"/>
    <xf numFmtId="0" fontId="0" fillId="3" borderId="9" xfId="0" applyFill="1" applyBorder="1"/>
    <xf numFmtId="0" fontId="0" fillId="0" borderId="1" xfId="0" applyBorder="1" applyAlignment="1">
      <alignment horizontal="left"/>
    </xf>
    <xf numFmtId="0" fontId="0" fillId="0" borderId="1" xfId="0" applyBorder="1"/>
    <xf numFmtId="0" fontId="0" fillId="0" borderId="9" xfId="0" applyBorder="1"/>
    <xf numFmtId="0" fontId="0" fillId="0" borderId="13" xfId="0" applyBorder="1"/>
    <xf numFmtId="41" fontId="0" fillId="0" borderId="2" xfId="0" applyNumberFormat="1" applyBorder="1" applyAlignment="1">
      <alignment horizontal="right"/>
    </xf>
    <xf numFmtId="0" fontId="0" fillId="0" borderId="2" xfId="0" applyBorder="1" applyAlignment="1">
      <alignment horizontal="left"/>
    </xf>
    <xf numFmtId="0" fontId="0" fillId="0" borderId="2" xfId="0" applyBorder="1"/>
    <xf numFmtId="0" fontId="0" fillId="0" borderId="8" xfId="0" applyBorder="1" applyAlignment="1">
      <alignment vertical="center"/>
    </xf>
    <xf numFmtId="0" fontId="0" fillId="0" borderId="14" xfId="0" applyBorder="1" applyAlignment="1">
      <alignment vertical="center"/>
    </xf>
    <xf numFmtId="0" fontId="0" fillId="0" borderId="5" xfId="3" applyFont="1" applyBorder="1" applyAlignment="1">
      <alignment horizontal="center"/>
    </xf>
    <xf numFmtId="0" fontId="0" fillId="2" borderId="5" xfId="0" applyFill="1" applyBorder="1"/>
    <xf numFmtId="0" fontId="0" fillId="3" borderId="1" xfId="0" applyFill="1" applyBorder="1" applyAlignment="1">
      <alignment horizontal="left"/>
    </xf>
    <xf numFmtId="0" fontId="0" fillId="3" borderId="1" xfId="0" applyFill="1" applyBorder="1"/>
    <xf numFmtId="0" fontId="0" fillId="0" borderId="15" xfId="0" applyBorder="1" applyAlignment="1">
      <alignment vertical="center"/>
    </xf>
    <xf numFmtId="0" fontId="0" fillId="0" borderId="3" xfId="0" applyBorder="1" applyAlignment="1">
      <alignment vertical="center"/>
    </xf>
    <xf numFmtId="0" fontId="0" fillId="2" borderId="1" xfId="0" applyFill="1" applyBorder="1" applyAlignment="1">
      <alignment horizontal="right"/>
    </xf>
    <xf numFmtId="0" fontId="0" fillId="0" borderId="1" xfId="0" applyBorder="1" applyAlignment="1">
      <alignment horizontal="left" readingOrder="1"/>
    </xf>
    <xf numFmtId="0" fontId="9" fillId="2" borderId="1" xfId="4" applyFill="1" applyBorder="1"/>
    <xf numFmtId="0" fontId="9" fillId="0" borderId="1" xfId="4" applyBorder="1" applyAlignment="1">
      <alignment horizontal="center"/>
    </xf>
    <xf numFmtId="0" fontId="9" fillId="0" borderId="1" xfId="4" applyBorder="1"/>
    <xf numFmtId="0" fontId="9" fillId="0" borderId="1" xfId="4" applyBorder="1" applyAlignment="1">
      <alignment horizontal="left"/>
    </xf>
    <xf numFmtId="0" fontId="6" fillId="0" borderId="1" xfId="4" applyFont="1" applyBorder="1"/>
    <xf numFmtId="0" fontId="9" fillId="0" borderId="2" xfId="4" applyBorder="1" applyAlignment="1">
      <alignment horizontal="left" vertical="center"/>
    </xf>
    <xf numFmtId="0" fontId="9" fillId="0" borderId="1" xfId="4" applyBorder="1" applyAlignment="1">
      <alignment horizontal="left" vertical="center"/>
    </xf>
    <xf numFmtId="3" fontId="9" fillId="2" borderId="11" xfId="4" applyNumberFormat="1" applyFill="1" applyBorder="1" applyAlignment="1">
      <alignment horizontal="center"/>
    </xf>
    <xf numFmtId="0" fontId="9" fillId="0" borderId="17" xfId="4" applyBorder="1" applyAlignment="1">
      <alignment horizontal="center"/>
    </xf>
    <xf numFmtId="0" fontId="9" fillId="0" borderId="1" xfId="4" applyBorder="1" applyAlignment="1">
      <alignment vertical="center"/>
    </xf>
    <xf numFmtId="0" fontId="6" fillId="2" borderId="1" xfId="4" applyFont="1" applyFill="1" applyBorder="1" applyAlignment="1">
      <alignment vertical="center"/>
    </xf>
    <xf numFmtId="0" fontId="9" fillId="3" borderId="1" xfId="4" applyFill="1" applyBorder="1"/>
    <xf numFmtId="0" fontId="9" fillId="0" borderId="2" xfId="4" applyBorder="1" applyAlignment="1">
      <alignment horizontal="left"/>
    </xf>
    <xf numFmtId="0" fontId="9" fillId="0" borderId="12" xfId="4" applyBorder="1"/>
    <xf numFmtId="0" fontId="9" fillId="0" borderId="4" xfId="4" applyBorder="1" applyAlignment="1">
      <alignment vertical="center"/>
    </xf>
    <xf numFmtId="0" fontId="9" fillId="0" borderId="0" xfId="0" applyFont="1"/>
    <xf numFmtId="0" fontId="0" fillId="0" borderId="19" xfId="0" applyBorder="1"/>
    <xf numFmtId="0" fontId="0" fillId="0" borderId="0" xfId="0" applyAlignment="1">
      <alignment horizontal="left"/>
    </xf>
    <xf numFmtId="0" fontId="0" fillId="0" borderId="20" xfId="0" applyBorder="1"/>
    <xf numFmtId="0" fontId="7" fillId="0" borderId="9" xfId="0" applyFont="1" applyBorder="1" applyAlignment="1">
      <alignment horizontal="center"/>
    </xf>
    <xf numFmtId="0" fontId="7" fillId="0" borderId="21" xfId="0" applyFont="1" applyBorder="1" applyAlignment="1">
      <alignment horizontal="center"/>
    </xf>
    <xf numFmtId="0" fontId="7" fillId="0" borderId="10" xfId="0" applyFont="1" applyBorder="1" applyAlignment="1">
      <alignment horizontal="center"/>
    </xf>
    <xf numFmtId="0" fontId="7" fillId="0" borderId="9" xfId="0" applyFont="1" applyBorder="1" applyAlignment="1">
      <alignment horizontal="center" vertical="center"/>
    </xf>
    <xf numFmtId="0" fontId="7" fillId="0" borderId="13" xfId="0" applyFont="1" applyBorder="1" applyAlignment="1">
      <alignment horizontal="center" vertical="top"/>
    </xf>
    <xf numFmtId="0" fontId="7" fillId="0" borderId="9" xfId="0" applyFont="1" applyBorder="1" applyAlignment="1">
      <alignment horizontal="center" vertical="top"/>
    </xf>
    <xf numFmtId="0" fontId="7" fillId="0" borderId="2" xfId="0" applyFont="1" applyBorder="1" applyAlignment="1">
      <alignment horizontal="center"/>
    </xf>
    <xf numFmtId="0" fontId="6" fillId="0" borderId="4" xfId="4" applyFont="1" applyBorder="1" applyAlignment="1">
      <alignment horizontal="left" vertical="center"/>
    </xf>
    <xf numFmtId="0" fontId="13" fillId="0" borderId="23" xfId="0" applyFont="1" applyBorder="1"/>
    <xf numFmtId="38" fontId="0" fillId="0" borderId="0" xfId="1" applyNumberFormat="1" applyFont="1"/>
    <xf numFmtId="0" fontId="16" fillId="0" borderId="24" xfId="0" applyFont="1" applyBorder="1"/>
    <xf numFmtId="0" fontId="0" fillId="0" borderId="25" xfId="0" applyBorder="1"/>
    <xf numFmtId="0" fontId="16" fillId="0" borderId="26" xfId="0" applyFont="1" applyBorder="1"/>
    <xf numFmtId="0" fontId="0" fillId="0" borderId="27" xfId="0" applyBorder="1"/>
    <xf numFmtId="37" fontId="15" fillId="0" borderId="28" xfId="0" applyNumberFormat="1" applyFont="1" applyBorder="1" applyAlignment="1">
      <alignment horizontal="center"/>
    </xf>
    <xf numFmtId="0" fontId="0" fillId="0" borderId="9" xfId="0" applyBorder="1" applyAlignment="1">
      <alignment horizontal="center"/>
    </xf>
    <xf numFmtId="37" fontId="15" fillId="0" borderId="29" xfId="0" applyNumberFormat="1" applyFont="1" applyBorder="1"/>
    <xf numFmtId="37" fontId="15" fillId="0" borderId="30" xfId="0" applyNumberFormat="1" applyFont="1" applyBorder="1"/>
    <xf numFmtId="37" fontId="15" fillId="0" borderId="31" xfId="0" applyNumberFormat="1" applyFont="1" applyBorder="1"/>
    <xf numFmtId="37" fontId="15" fillId="0" borderId="32" xfId="0" applyNumberFormat="1" applyFont="1" applyBorder="1"/>
    <xf numFmtId="37" fontId="17" fillId="0" borderId="33" xfId="0" applyNumberFormat="1" applyFont="1" applyBorder="1"/>
    <xf numFmtId="37" fontId="0" fillId="0" borderId="0" xfId="0" applyNumberFormat="1"/>
    <xf numFmtId="38" fontId="0" fillId="0" borderId="29" xfId="1" applyNumberFormat="1" applyFont="1" applyBorder="1" applyAlignment="1">
      <alignment horizontal="right"/>
    </xf>
    <xf numFmtId="38" fontId="0" fillId="0" borderId="34" xfId="0" applyNumberFormat="1" applyBorder="1" applyAlignment="1">
      <alignment horizontal="right"/>
    </xf>
    <xf numFmtId="38" fontId="0" fillId="0" borderId="35" xfId="0" applyNumberFormat="1" applyBorder="1" applyAlignment="1">
      <alignment horizontal="right"/>
    </xf>
    <xf numFmtId="38" fontId="0" fillId="0" borderId="36" xfId="1" applyNumberFormat="1" applyFont="1" applyBorder="1" applyAlignment="1">
      <alignment horizontal="right"/>
    </xf>
    <xf numFmtId="38" fontId="0" fillId="0" borderId="37" xfId="0" applyNumberFormat="1" applyBorder="1" applyAlignment="1">
      <alignment horizontal="right"/>
    </xf>
    <xf numFmtId="38" fontId="17" fillId="0" borderId="33" xfId="0" applyNumberFormat="1" applyFont="1" applyBorder="1" applyAlignment="1">
      <alignment horizontal="right"/>
    </xf>
    <xf numFmtId="38" fontId="0" fillId="4" borderId="38" xfId="1" applyNumberFormat="1" applyFont="1" applyFill="1" applyBorder="1"/>
    <xf numFmtId="38" fontId="0" fillId="4" borderId="39" xfId="0" applyNumberFormat="1" applyFill="1" applyBorder="1"/>
    <xf numFmtId="38" fontId="0" fillId="4" borderId="40" xfId="0" applyNumberFormat="1" applyFill="1" applyBorder="1"/>
    <xf numFmtId="38" fontId="0" fillId="4" borderId="41" xfId="1" applyNumberFormat="1" applyFont="1" applyFill="1" applyBorder="1"/>
    <xf numFmtId="38" fontId="0" fillId="4" borderId="42" xfId="0" applyNumberFormat="1" applyFill="1" applyBorder="1"/>
    <xf numFmtId="38" fontId="0" fillId="4" borderId="43" xfId="0" applyNumberFormat="1" applyFill="1" applyBorder="1"/>
    <xf numFmtId="37" fontId="0" fillId="0" borderId="29" xfId="0" applyNumberFormat="1" applyBorder="1" applyAlignment="1">
      <alignment horizontal="right"/>
    </xf>
    <xf numFmtId="37" fontId="0" fillId="0" borderId="30" xfId="0" applyNumberFormat="1" applyBorder="1" applyAlignment="1">
      <alignment horizontal="right"/>
    </xf>
    <xf numFmtId="164" fontId="0" fillId="0" borderId="0" xfId="0" applyNumberFormat="1"/>
    <xf numFmtId="38" fontId="0" fillId="0" borderId="0" xfId="0" applyNumberFormat="1"/>
    <xf numFmtId="165" fontId="0" fillId="0" borderId="31" xfId="0" applyNumberFormat="1" applyBorder="1" applyAlignment="1">
      <alignment horizontal="right"/>
    </xf>
    <xf numFmtId="165" fontId="0" fillId="0" borderId="32" xfId="0" applyNumberFormat="1" applyBorder="1" applyAlignment="1">
      <alignment horizontal="right"/>
    </xf>
    <xf numFmtId="37" fontId="17" fillId="0" borderId="44" xfId="0" applyNumberFormat="1" applyFont="1" applyBorder="1" applyAlignment="1">
      <alignment horizontal="right"/>
    </xf>
    <xf numFmtId="165" fontId="17" fillId="0" borderId="42" xfId="0" applyNumberFormat="1" applyFont="1" applyBorder="1" applyAlignment="1">
      <alignment horizontal="right"/>
    </xf>
    <xf numFmtId="165" fontId="17" fillId="0" borderId="45" xfId="0" applyNumberFormat="1" applyFont="1" applyBorder="1" applyAlignment="1">
      <alignment horizontal="right"/>
    </xf>
    <xf numFmtId="38" fontId="0" fillId="0" borderId="46" xfId="0" applyNumberFormat="1" applyBorder="1" applyAlignment="1">
      <alignment horizontal="center"/>
    </xf>
    <xf numFmtId="38" fontId="0" fillId="0" borderId="47" xfId="0" applyNumberFormat="1" applyBorder="1" applyAlignment="1">
      <alignment horizontal="center"/>
    </xf>
    <xf numFmtId="38" fontId="0" fillId="0" borderId="48" xfId="0" applyNumberFormat="1" applyBorder="1" applyAlignment="1">
      <alignment horizontal="center"/>
    </xf>
    <xf numFmtId="0" fontId="0" fillId="0" borderId="49" xfId="0" applyBorder="1" applyAlignment="1">
      <alignment horizontal="center"/>
    </xf>
    <xf numFmtId="166" fontId="0" fillId="0" borderId="51" xfId="1" applyNumberFormat="1" applyFont="1" applyBorder="1" applyAlignment="1">
      <alignment horizontal="center"/>
    </xf>
    <xf numFmtId="166" fontId="0" fillId="0" borderId="35" xfId="1" applyNumberFormat="1" applyFont="1" applyBorder="1" applyAlignment="1">
      <alignment horizontal="center"/>
    </xf>
    <xf numFmtId="166" fontId="0" fillId="0" borderId="52" xfId="1" applyNumberFormat="1" applyFont="1" applyBorder="1" applyAlignment="1">
      <alignment horizontal="center"/>
    </xf>
    <xf numFmtId="166" fontId="0" fillId="0" borderId="27" xfId="1" applyNumberFormat="1" applyFont="1" applyBorder="1" applyAlignment="1">
      <alignment horizontal="center"/>
    </xf>
    <xf numFmtId="0" fontId="15" fillId="0" borderId="54" xfId="0" applyFont="1" applyBorder="1" applyAlignment="1">
      <alignment horizontal="center"/>
    </xf>
    <xf numFmtId="0" fontId="0" fillId="0" borderId="26" xfId="0" applyBorder="1"/>
    <xf numFmtId="0" fontId="15" fillId="0" borderId="55" xfId="0" applyFont="1" applyBorder="1"/>
    <xf numFmtId="0" fontId="15" fillId="0" borderId="56" xfId="0" applyFont="1" applyBorder="1"/>
    <xf numFmtId="0" fontId="15" fillId="0" borderId="57" xfId="0" applyFont="1" applyBorder="1"/>
    <xf numFmtId="0" fontId="17" fillId="0" borderId="58" xfId="0" applyFont="1" applyBorder="1"/>
    <xf numFmtId="0" fontId="17" fillId="0" borderId="0" xfId="0" applyFont="1"/>
    <xf numFmtId="166" fontId="0" fillId="0" borderId="30" xfId="1" applyNumberFormat="1" applyFont="1" applyBorder="1" applyAlignment="1">
      <alignment horizontal="center"/>
    </xf>
    <xf numFmtId="0" fontId="0" fillId="0" borderId="1" xfId="4" applyFont="1" applyBorder="1" applyAlignment="1">
      <alignment horizontal="left"/>
    </xf>
    <xf numFmtId="0" fontId="6" fillId="0" borderId="39" xfId="0" applyFont="1" applyBorder="1"/>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0" fillId="0" borderId="50" xfId="0" applyBorder="1" applyAlignment="1">
      <alignment horizontal="center"/>
    </xf>
    <xf numFmtId="0" fontId="17" fillId="0" borderId="26" xfId="0" applyFont="1" applyBorder="1" applyAlignment="1">
      <alignment horizontal="center"/>
    </xf>
    <xf numFmtId="0" fontId="17" fillId="0" borderId="0" xfId="0" applyFont="1" applyAlignment="1">
      <alignment horizontal="center"/>
    </xf>
    <xf numFmtId="37" fontId="15" fillId="0" borderId="105" xfId="0" applyNumberFormat="1" applyFont="1" applyBorder="1" applyAlignment="1">
      <alignment horizontal="center"/>
    </xf>
    <xf numFmtId="0" fontId="0" fillId="0" borderId="13" xfId="0" applyBorder="1" applyAlignment="1">
      <alignment horizontal="center"/>
    </xf>
    <xf numFmtId="0" fontId="18" fillId="0" borderId="31" xfId="0" applyFont="1" applyBorder="1" applyAlignment="1">
      <alignment horizontal="center"/>
    </xf>
    <xf numFmtId="37" fontId="15" fillId="0" borderId="106" xfId="0" applyNumberFormat="1" applyFont="1" applyBorder="1" applyAlignment="1">
      <alignment horizontal="center"/>
    </xf>
    <xf numFmtId="0" fontId="0" fillId="0" borderId="107" xfId="0" applyBorder="1" applyAlignment="1">
      <alignment horizontal="center"/>
    </xf>
    <xf numFmtId="0" fontId="0" fillId="2" borderId="5" xfId="0" applyFill="1" applyBorder="1" applyAlignment="1">
      <alignment horizontal="center"/>
    </xf>
    <xf numFmtId="49" fontId="7" fillId="0" borderId="31" xfId="0" applyNumberFormat="1" applyFont="1" applyBorder="1" applyAlignment="1">
      <alignment horizontal="center" vertical="center" wrapText="1"/>
    </xf>
    <xf numFmtId="0" fontId="7" fillId="0" borderId="108" xfId="0"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31" xfId="0" applyFont="1" applyBorder="1" applyAlignment="1">
      <alignment horizontal="center" vertical="center"/>
    </xf>
    <xf numFmtId="0" fontId="7" fillId="0" borderId="107" xfId="0" applyFont="1" applyBorder="1" applyAlignment="1">
      <alignment horizontal="center" vertical="center"/>
    </xf>
    <xf numFmtId="0" fontId="0" fillId="0" borderId="1" xfId="3" applyFont="1" applyBorder="1" applyAlignment="1">
      <alignment horizontal="left"/>
    </xf>
    <xf numFmtId="41" fontId="9" fillId="0" borderId="1" xfId="4" applyNumberFormat="1" applyBorder="1" applyAlignment="1">
      <alignment horizontal="right"/>
    </xf>
    <xf numFmtId="41" fontId="9" fillId="0" borderId="2" xfId="4" applyNumberFormat="1" applyBorder="1" applyAlignment="1">
      <alignment horizontal="right" vertical="center"/>
    </xf>
    <xf numFmtId="41" fontId="9" fillId="0" borderId="0" xfId="0" applyNumberFormat="1" applyFont="1"/>
    <xf numFmtId="41" fontId="0" fillId="0" borderId="0" xfId="0" applyNumberFormat="1"/>
    <xf numFmtId="166" fontId="0" fillId="0" borderId="29" xfId="1" applyNumberFormat="1" applyFont="1" applyBorder="1" applyAlignment="1">
      <alignment horizontal="center"/>
    </xf>
    <xf numFmtId="0" fontId="9" fillId="0" borderId="0" xfId="4" applyAlignment="1">
      <alignment horizontal="center"/>
    </xf>
    <xf numFmtId="0" fontId="5" fillId="0" borderId="60" xfId="4" applyFont="1" applyBorder="1" applyAlignment="1">
      <alignment horizontal="center" vertical="center"/>
    </xf>
    <xf numFmtId="0" fontId="5" fillId="0" borderId="109" xfId="4" applyFont="1" applyBorder="1" applyAlignment="1">
      <alignment horizontal="center"/>
    </xf>
    <xf numFmtId="0" fontId="5" fillId="0" borderId="6" xfId="4" applyFont="1" applyBorder="1" applyAlignment="1">
      <alignment horizontal="center" vertical="top"/>
    </xf>
    <xf numFmtId="0" fontId="9" fillId="2" borderId="60" xfId="4" applyFill="1" applyBorder="1" applyAlignment="1">
      <alignment horizontal="center"/>
    </xf>
    <xf numFmtId="41" fontId="9" fillId="6" borderId="60" xfId="4" applyNumberFormat="1" applyFill="1" applyBorder="1" applyAlignment="1">
      <alignment horizontal="right"/>
    </xf>
    <xf numFmtId="41" fontId="9" fillId="6" borderId="109" xfId="4" applyNumberFormat="1" applyFill="1" applyBorder="1" applyAlignment="1">
      <alignment horizontal="right" vertical="center"/>
    </xf>
    <xf numFmtId="41" fontId="9" fillId="6" borderId="109" xfId="4" applyNumberFormat="1" applyFill="1" applyBorder="1" applyAlignment="1">
      <alignment horizontal="right"/>
    </xf>
    <xf numFmtId="41" fontId="9" fillId="8" borderId="60" xfId="4" applyNumberFormat="1" applyFill="1" applyBorder="1" applyAlignment="1">
      <alignment horizontal="right"/>
    </xf>
    <xf numFmtId="41" fontId="9" fillId="6" borderId="60" xfId="4" applyNumberFormat="1" applyFill="1" applyBorder="1" applyAlignment="1">
      <alignment horizontal="right" vertical="center"/>
    </xf>
    <xf numFmtId="41" fontId="9" fillId="8" borderId="109" xfId="4" applyNumberFormat="1" applyFill="1" applyBorder="1" applyAlignment="1">
      <alignment horizontal="right"/>
    </xf>
    <xf numFmtId="41" fontId="6" fillId="9" borderId="6" xfId="4" applyNumberFormat="1" applyFont="1" applyFill="1" applyBorder="1" applyAlignment="1">
      <alignment horizontal="right" vertical="center"/>
    </xf>
    <xf numFmtId="41" fontId="9" fillId="9" borderId="6" xfId="4" applyNumberFormat="1" applyFill="1" applyBorder="1" applyAlignment="1">
      <alignment horizontal="right"/>
    </xf>
    <xf numFmtId="0" fontId="21" fillId="0" borderId="6" xfId="0" applyFont="1" applyBorder="1"/>
    <xf numFmtId="41" fontId="9" fillId="11" borderId="109" xfId="4" applyNumberFormat="1" applyFill="1" applyBorder="1" applyAlignment="1">
      <alignment horizontal="right"/>
    </xf>
    <xf numFmtId="41" fontId="9" fillId="11" borderId="60" xfId="4" applyNumberFormat="1" applyFill="1" applyBorder="1" applyAlignment="1">
      <alignment horizontal="right"/>
    </xf>
    <xf numFmtId="41" fontId="9" fillId="6" borderId="16" xfId="3" applyNumberFormat="1" applyFill="1" applyBorder="1" applyAlignment="1">
      <alignment horizontal="right"/>
    </xf>
    <xf numFmtId="41" fontId="9" fillId="6" borderId="16" xfId="4" applyNumberFormat="1" applyFill="1" applyBorder="1" applyAlignment="1">
      <alignment horizontal="right"/>
    </xf>
    <xf numFmtId="41" fontId="9" fillId="9" borderId="16" xfId="4" applyNumberFormat="1" applyFill="1" applyBorder="1" applyAlignment="1">
      <alignment horizontal="right"/>
    </xf>
    <xf numFmtId="41" fontId="9" fillId="12" borderId="16" xfId="4" applyNumberFormat="1" applyFill="1" applyBorder="1" applyAlignment="1">
      <alignment horizontal="right"/>
    </xf>
    <xf numFmtId="41" fontId="9" fillId="8" borderId="16" xfId="4" applyNumberFormat="1" applyFill="1" applyBorder="1" applyAlignment="1">
      <alignment horizontal="right"/>
    </xf>
    <xf numFmtId="41" fontId="6" fillId="11" borderId="110" xfId="4" applyNumberFormat="1" applyFont="1" applyFill="1" applyBorder="1" applyAlignment="1">
      <alignment horizontal="right" vertical="center"/>
    </xf>
    <xf numFmtId="0" fontId="9" fillId="0" borderId="112" xfId="4" applyBorder="1"/>
    <xf numFmtId="0" fontId="6" fillId="0" borderId="112" xfId="4" applyFont="1" applyBorder="1"/>
    <xf numFmtId="0" fontId="9" fillId="0" borderId="112" xfId="4" applyBorder="1" applyAlignment="1">
      <alignment vertical="center"/>
    </xf>
    <xf numFmtId="0" fontId="9" fillId="3" borderId="112" xfId="4" applyFill="1" applyBorder="1"/>
    <xf numFmtId="0" fontId="9" fillId="0" borderId="106" xfId="0" applyFont="1" applyBorder="1"/>
    <xf numFmtId="0" fontId="0" fillId="0" borderId="106" xfId="0" applyBorder="1"/>
    <xf numFmtId="0" fontId="0" fillId="5" borderId="0" xfId="0" applyFill="1"/>
    <xf numFmtId="41" fontId="9" fillId="11" borderId="16" xfId="3" applyNumberFormat="1" applyFill="1" applyBorder="1" applyAlignment="1">
      <alignment horizontal="right"/>
    </xf>
    <xf numFmtId="0" fontId="0" fillId="0" borderId="2" xfId="4" applyFont="1" applyBorder="1" applyAlignment="1">
      <alignment horizontal="left" vertical="center"/>
    </xf>
    <xf numFmtId="0" fontId="0" fillId="0" borderId="1" xfId="4" applyFont="1" applyBorder="1" applyAlignment="1">
      <alignment horizontal="left" vertical="center"/>
    </xf>
    <xf numFmtId="0" fontId="23" fillId="0" borderId="0" xfId="0" applyFont="1" applyAlignment="1">
      <alignment horizontal="center"/>
    </xf>
    <xf numFmtId="0" fontId="6" fillId="0" borderId="0" xfId="0" applyFont="1" applyAlignment="1">
      <alignment horizontal="center"/>
    </xf>
    <xf numFmtId="0" fontId="0" fillId="0" borderId="31" xfId="0" applyBorder="1"/>
    <xf numFmtId="0" fontId="7" fillId="0" borderId="31" xfId="0" applyFont="1" applyBorder="1" applyAlignment="1">
      <alignment horizontal="center"/>
    </xf>
    <xf numFmtId="0" fontId="6" fillId="0" borderId="106" xfId="0" applyFont="1" applyBorder="1" applyAlignment="1">
      <alignment horizontal="center"/>
    </xf>
    <xf numFmtId="0" fontId="7" fillId="0" borderId="106" xfId="0" applyFont="1" applyBorder="1" applyAlignment="1">
      <alignment horizontal="center"/>
    </xf>
    <xf numFmtId="16" fontId="7" fillId="0" borderId="107" xfId="0" applyNumberFormat="1" applyFont="1" applyBorder="1" applyAlignment="1">
      <alignment horizontal="center" vertical="top"/>
    </xf>
    <xf numFmtId="0" fontId="7" fillId="0" borderId="107" xfId="0" applyFont="1" applyBorder="1" applyAlignment="1">
      <alignment horizontal="center" vertical="top"/>
    </xf>
    <xf numFmtId="0" fontId="7" fillId="0" borderId="107" xfId="0" applyFont="1" applyBorder="1"/>
    <xf numFmtId="0" fontId="7" fillId="0" borderId="107" xfId="0" applyFont="1" applyBorder="1" applyAlignment="1">
      <alignment horizontal="center"/>
    </xf>
    <xf numFmtId="0" fontId="0" fillId="0" borderId="29" xfId="0" applyBorder="1"/>
    <xf numFmtId="0" fontId="7" fillId="0" borderId="29" xfId="0" applyFont="1" applyBorder="1"/>
    <xf numFmtId="0" fontId="5" fillId="0" borderId="29" xfId="0" applyFont="1" applyBorder="1"/>
    <xf numFmtId="0" fontId="0" fillId="13" borderId="29" xfId="0" applyFill="1" applyBorder="1"/>
    <xf numFmtId="0" fontId="7" fillId="13" borderId="29" xfId="0" applyFont="1" applyFill="1" applyBorder="1"/>
    <xf numFmtId="0" fontId="7" fillId="0" borderId="29" xfId="0" applyFont="1" applyBorder="1" applyAlignment="1">
      <alignment horizontal="left"/>
    </xf>
    <xf numFmtId="0" fontId="5" fillId="13" borderId="29" xfId="0" applyFont="1" applyFill="1" applyBorder="1"/>
    <xf numFmtId="0" fontId="6" fillId="0" borderId="29" xfId="0" applyFont="1" applyBorder="1" applyAlignment="1">
      <alignment horizontal="left"/>
    </xf>
    <xf numFmtId="3" fontId="0" fillId="0" borderId="0" xfId="0" applyNumberFormat="1"/>
    <xf numFmtId="41" fontId="0" fillId="0" borderId="1" xfId="4" applyNumberFormat="1" applyFont="1" applyBorder="1" applyAlignment="1">
      <alignment horizontal="right"/>
    </xf>
    <xf numFmtId="0" fontId="0" fillId="0" borderId="111" xfId="0" applyBorder="1" applyAlignment="1">
      <alignment horizontal="center"/>
    </xf>
    <xf numFmtId="0" fontId="0" fillId="0" borderId="106" xfId="0" applyBorder="1" applyAlignment="1">
      <alignment horizontal="right"/>
    </xf>
    <xf numFmtId="0" fontId="0" fillId="2" borderId="112" xfId="0" applyFill="1" applyBorder="1"/>
    <xf numFmtId="0" fontId="9" fillId="2" borderId="18" xfId="4" applyFill="1" applyBorder="1" applyAlignment="1">
      <alignment horizontal="center"/>
    </xf>
    <xf numFmtId="0" fontId="23" fillId="0" borderId="1" xfId="4" applyFont="1" applyBorder="1" applyAlignment="1">
      <alignment horizontal="center"/>
    </xf>
    <xf numFmtId="41" fontId="9" fillId="12" borderId="60" xfId="4" applyNumberFormat="1" applyFill="1" applyBorder="1" applyAlignment="1">
      <alignment horizontal="right"/>
    </xf>
    <xf numFmtId="0" fontId="9" fillId="0" borderId="112" xfId="4" applyBorder="1" applyAlignment="1">
      <alignment horizontal="left"/>
    </xf>
    <xf numFmtId="0" fontId="9" fillId="0" borderId="112" xfId="4" applyBorder="1" applyAlignment="1">
      <alignment horizontal="left" vertical="center"/>
    </xf>
    <xf numFmtId="0" fontId="9" fillId="3" borderId="112" xfId="4" applyFill="1" applyBorder="1" applyAlignment="1">
      <alignment horizontal="left"/>
    </xf>
    <xf numFmtId="0" fontId="9" fillId="0" borderId="116" xfId="4" applyBorder="1"/>
    <xf numFmtId="0" fontId="9" fillId="0" borderId="113" xfId="4" applyBorder="1" applyAlignment="1">
      <alignment vertical="center"/>
    </xf>
    <xf numFmtId="0" fontId="25" fillId="0" borderId="0" xfId="0" applyFont="1" applyAlignment="1">
      <alignment horizontal="center"/>
    </xf>
    <xf numFmtId="0" fontId="26" fillId="0" borderId="6" xfId="0" applyFont="1" applyBorder="1" applyAlignment="1">
      <alignment horizontal="center"/>
    </xf>
    <xf numFmtId="0" fontId="9" fillId="2" borderId="113" xfId="4" applyFill="1" applyBorder="1" applyAlignment="1">
      <alignment horizontal="center"/>
    </xf>
    <xf numFmtId="0" fontId="9" fillId="0" borderId="113" xfId="4" applyBorder="1"/>
    <xf numFmtId="0" fontId="6" fillId="0" borderId="113" xfId="4" applyFont="1" applyBorder="1"/>
    <xf numFmtId="0" fontId="9" fillId="2" borderId="113" xfId="0" applyFont="1" applyFill="1" applyBorder="1"/>
    <xf numFmtId="0" fontId="6" fillId="2" borderId="113" xfId="4" applyFont="1" applyFill="1" applyBorder="1" applyAlignment="1">
      <alignment vertical="center"/>
    </xf>
    <xf numFmtId="0" fontId="9" fillId="3" borderId="113" xfId="4" applyFill="1" applyBorder="1"/>
    <xf numFmtId="0" fontId="9" fillId="2" borderId="113" xfId="4" applyFill="1" applyBorder="1"/>
    <xf numFmtId="41" fontId="9" fillId="5" borderId="0" xfId="0" applyNumberFormat="1" applyFont="1" applyFill="1"/>
    <xf numFmtId="0" fontId="0" fillId="0" borderId="118" xfId="0" applyBorder="1"/>
    <xf numFmtId="0" fontId="9" fillId="0" borderId="116" xfId="4" applyBorder="1" applyAlignment="1">
      <alignment horizontal="left"/>
    </xf>
    <xf numFmtId="0" fontId="6" fillId="0" borderId="113" xfId="4" applyFont="1" applyBorder="1" applyAlignment="1">
      <alignment horizontal="left" vertical="center"/>
    </xf>
    <xf numFmtId="41" fontId="9" fillId="9" borderId="113" xfId="4" applyNumberFormat="1" applyFill="1" applyBorder="1" applyAlignment="1">
      <alignment horizontal="right"/>
    </xf>
    <xf numFmtId="0" fontId="6" fillId="14" borderId="0" xfId="0" applyFont="1" applyFill="1" applyAlignment="1">
      <alignment horizontal="left"/>
    </xf>
    <xf numFmtId="0" fontId="0" fillId="14" borderId="0" xfId="0" applyFill="1"/>
    <xf numFmtId="0" fontId="0" fillId="14" borderId="0" xfId="0" applyFill="1" applyAlignment="1">
      <alignment horizontal="left"/>
    </xf>
    <xf numFmtId="0" fontId="0" fillId="0" borderId="2" xfId="4" applyFont="1" applyBorder="1" applyAlignment="1">
      <alignment horizontal="left"/>
    </xf>
    <xf numFmtId="0" fontId="9" fillId="0" borderId="5" xfId="4" applyBorder="1" applyAlignment="1">
      <alignment horizontal="left"/>
    </xf>
    <xf numFmtId="0" fontId="0" fillId="0" borderId="119" xfId="4" applyFont="1" applyBorder="1"/>
    <xf numFmtId="0" fontId="6" fillId="0" borderId="17" xfId="4" applyFont="1" applyBorder="1" applyAlignment="1">
      <alignment horizontal="center"/>
    </xf>
    <xf numFmtId="0" fontId="6" fillId="0" borderId="17" xfId="4" applyFont="1" applyBorder="1" applyAlignment="1">
      <alignment horizontal="center" vertical="center"/>
    </xf>
    <xf numFmtId="5" fontId="0" fillId="0" borderId="1" xfId="0" applyNumberFormat="1" applyBorder="1" applyAlignment="1">
      <alignment horizontal="right"/>
    </xf>
    <xf numFmtId="5" fontId="0" fillId="5" borderId="1" xfId="0" applyNumberFormat="1" applyFill="1" applyBorder="1" applyAlignment="1">
      <alignment horizontal="right"/>
    </xf>
    <xf numFmtId="5" fontId="0" fillId="17" borderId="1" xfId="0" applyNumberFormat="1" applyFill="1" applyBorder="1" applyAlignment="1">
      <alignment horizontal="right"/>
    </xf>
    <xf numFmtId="5" fontId="0" fillId="16" borderId="2" xfId="0" applyNumberFormat="1" applyFill="1" applyBorder="1" applyAlignment="1">
      <alignment horizontal="right"/>
    </xf>
    <xf numFmtId="5" fontId="6" fillId="0" borderId="4" xfId="0" applyNumberFormat="1" applyFont="1" applyBorder="1" applyAlignment="1">
      <alignment horizontal="right" vertical="center"/>
    </xf>
    <xf numFmtId="5" fontId="0" fillId="2" borderId="5" xfId="0" applyNumberFormat="1" applyFill="1" applyBorder="1" applyAlignment="1">
      <alignment horizontal="right"/>
    </xf>
    <xf numFmtId="5" fontId="0" fillId="10" borderId="1" xfId="0" applyNumberFormat="1" applyFill="1" applyBorder="1" applyAlignment="1">
      <alignment horizontal="right"/>
    </xf>
    <xf numFmtId="5" fontId="0" fillId="3" borderId="1" xfId="0" applyNumberFormat="1" applyFill="1" applyBorder="1" applyAlignment="1">
      <alignment horizontal="right"/>
    </xf>
    <xf numFmtId="5" fontId="0" fillId="2" borderId="1" xfId="0" applyNumberFormat="1" applyFill="1" applyBorder="1" applyAlignment="1">
      <alignment horizontal="right"/>
    </xf>
    <xf numFmtId="5" fontId="0" fillId="0" borderId="2" xfId="0" applyNumberFormat="1" applyBorder="1" applyAlignment="1">
      <alignment horizontal="right"/>
    </xf>
    <xf numFmtId="167" fontId="5" fillId="0" borderId="29" xfId="0" applyNumberFormat="1" applyFont="1" applyBorder="1"/>
    <xf numFmtId="167" fontId="0" fillId="0" borderId="29" xfId="0" applyNumberFormat="1" applyBorder="1"/>
    <xf numFmtId="167" fontId="0" fillId="0" borderId="1" xfId="0" applyNumberFormat="1" applyBorder="1" applyAlignment="1">
      <alignment horizontal="right"/>
    </xf>
    <xf numFmtId="167" fontId="0" fillId="5" borderId="1" xfId="0" applyNumberFormat="1" applyFill="1" applyBorder="1" applyAlignment="1">
      <alignment horizontal="right"/>
    </xf>
    <xf numFmtId="167" fontId="0" fillId="14" borderId="1" xfId="0" applyNumberFormat="1" applyFill="1" applyBorder="1" applyAlignment="1">
      <alignment horizontal="right"/>
    </xf>
    <xf numFmtId="167" fontId="6" fillId="0" borderId="4" xfId="0" applyNumberFormat="1" applyFont="1" applyBorder="1" applyAlignment="1">
      <alignment horizontal="right" vertical="center"/>
    </xf>
    <xf numFmtId="167" fontId="0" fillId="2" borderId="5" xfId="0" applyNumberFormat="1" applyFill="1" applyBorder="1" applyAlignment="1">
      <alignment horizontal="right"/>
    </xf>
    <xf numFmtId="167" fontId="0" fillId="3" borderId="1" xfId="0" applyNumberFormat="1" applyFill="1" applyBorder="1" applyAlignment="1">
      <alignment horizontal="right"/>
    </xf>
    <xf numFmtId="167" fontId="0" fillId="2" borderId="1" xfId="0" applyNumberFormat="1" applyFill="1" applyBorder="1" applyAlignment="1">
      <alignment horizontal="right"/>
    </xf>
    <xf numFmtId="167" fontId="0" fillId="0" borderId="2" xfId="0" applyNumberFormat="1" applyBorder="1" applyAlignment="1">
      <alignment horizontal="right"/>
    </xf>
    <xf numFmtId="167" fontId="0" fillId="2" borderId="2" xfId="0" applyNumberFormat="1" applyFill="1" applyBorder="1" applyAlignment="1">
      <alignment horizontal="right"/>
    </xf>
    <xf numFmtId="167" fontId="19" fillId="11" borderId="1" xfId="0" applyNumberFormat="1" applyFont="1" applyFill="1" applyBorder="1" applyAlignment="1">
      <alignment horizontal="right"/>
    </xf>
    <xf numFmtId="167" fontId="19" fillId="6" borderId="1" xfId="0" applyNumberFormat="1" applyFont="1" applyFill="1" applyBorder="1" applyAlignment="1">
      <alignment horizontal="right"/>
    </xf>
    <xf numFmtId="167" fontId="19" fillId="7" borderId="2" xfId="0" applyNumberFormat="1" applyFont="1" applyFill="1" applyBorder="1" applyAlignment="1">
      <alignment horizontal="right"/>
    </xf>
    <xf numFmtId="167" fontId="20" fillId="11" borderId="22" xfId="0" applyNumberFormat="1" applyFont="1" applyFill="1" applyBorder="1" applyAlignment="1">
      <alignment horizontal="right" vertical="center"/>
    </xf>
    <xf numFmtId="167" fontId="19" fillId="8" borderId="1" xfId="0" applyNumberFormat="1" applyFont="1" applyFill="1" applyBorder="1" applyAlignment="1">
      <alignment horizontal="right"/>
    </xf>
    <xf numFmtId="167" fontId="0" fillId="17" borderId="0" xfId="0" applyNumberFormat="1" applyFill="1"/>
    <xf numFmtId="167" fontId="0" fillId="16" borderId="2" xfId="0" applyNumberFormat="1" applyFill="1" applyBorder="1" applyAlignment="1">
      <alignment horizontal="right"/>
    </xf>
    <xf numFmtId="5" fontId="9" fillId="0" borderId="12" xfId="4" applyNumberFormat="1" applyBorder="1" applyAlignment="1">
      <alignment horizontal="right" vertical="center"/>
    </xf>
    <xf numFmtId="5" fontId="9" fillId="0" borderId="1" xfId="4" applyNumberFormat="1" applyBorder="1" applyAlignment="1">
      <alignment horizontal="right"/>
    </xf>
    <xf numFmtId="5" fontId="9" fillId="0" borderId="2" xfId="4" applyNumberFormat="1" applyBorder="1" applyAlignment="1">
      <alignment horizontal="right"/>
    </xf>
    <xf numFmtId="5" fontId="9" fillId="10" borderId="1" xfId="4" applyNumberFormat="1" applyFill="1" applyBorder="1" applyAlignment="1">
      <alignment horizontal="right"/>
    </xf>
    <xf numFmtId="5" fontId="9" fillId="5" borderId="1" xfId="4" applyNumberFormat="1" applyFill="1" applyBorder="1" applyAlignment="1">
      <alignment horizontal="right"/>
    </xf>
    <xf numFmtId="5" fontId="9" fillId="0" borderId="10" xfId="4" applyNumberFormat="1" applyBorder="1" applyAlignment="1">
      <alignment horizontal="right"/>
    </xf>
    <xf numFmtId="5" fontId="9" fillId="0" borderId="1" xfId="3" applyNumberFormat="1" applyBorder="1" applyAlignment="1">
      <alignment horizontal="right"/>
    </xf>
    <xf numFmtId="5" fontId="9" fillId="0" borderId="1" xfId="4" applyNumberFormat="1" applyBorder="1" applyAlignment="1">
      <alignment horizontal="right" vertical="center"/>
    </xf>
    <xf numFmtId="5" fontId="9" fillId="3" borderId="1" xfId="4" applyNumberFormat="1" applyFill="1" applyBorder="1" applyAlignment="1">
      <alignment horizontal="right"/>
    </xf>
    <xf numFmtId="5" fontId="9" fillId="3" borderId="12" xfId="4" applyNumberFormat="1" applyFill="1" applyBorder="1" applyAlignment="1">
      <alignment horizontal="right"/>
    </xf>
    <xf numFmtId="5" fontId="9" fillId="0" borderId="119" xfId="4" applyNumberFormat="1" applyBorder="1" applyAlignment="1">
      <alignment horizontal="right"/>
    </xf>
    <xf numFmtId="5" fontId="9" fillId="3" borderId="5" xfId="4" applyNumberFormat="1" applyFill="1" applyBorder="1" applyAlignment="1">
      <alignment horizontal="right"/>
    </xf>
    <xf numFmtId="5" fontId="9" fillId="2" borderId="1" xfId="4" applyNumberFormat="1" applyFill="1" applyBorder="1" applyAlignment="1">
      <alignment horizontal="right"/>
    </xf>
    <xf numFmtId="5" fontId="6" fillId="0" borderId="4" xfId="4" applyNumberFormat="1" applyFont="1" applyBorder="1" applyAlignment="1">
      <alignment horizontal="right" vertical="center"/>
    </xf>
    <xf numFmtId="5" fontId="9" fillId="11" borderId="60" xfId="4" applyNumberFormat="1" applyFill="1" applyBorder="1" applyAlignment="1">
      <alignment horizontal="right"/>
    </xf>
    <xf numFmtId="5" fontId="9" fillId="6" borderId="60" xfId="4" applyNumberFormat="1" applyFill="1" applyBorder="1" applyAlignment="1">
      <alignment horizontal="right"/>
    </xf>
    <xf numFmtId="5" fontId="9" fillId="11" borderId="109" xfId="4" applyNumberFormat="1" applyFill="1" applyBorder="1" applyAlignment="1">
      <alignment horizontal="right"/>
    </xf>
    <xf numFmtId="5" fontId="9" fillId="8" borderId="60" xfId="4" applyNumberFormat="1" applyFill="1" applyBorder="1" applyAlignment="1">
      <alignment horizontal="right"/>
    </xf>
    <xf numFmtId="5" fontId="9" fillId="15" borderId="1" xfId="4" applyNumberFormat="1" applyFill="1" applyBorder="1" applyAlignment="1">
      <alignment horizontal="right"/>
    </xf>
    <xf numFmtId="5" fontId="9" fillId="5" borderId="1" xfId="3" applyNumberFormat="1" applyFill="1" applyBorder="1" applyAlignment="1">
      <alignment horizontal="right"/>
    </xf>
    <xf numFmtId="5" fontId="9" fillId="6" borderId="16" xfId="3" applyNumberFormat="1" applyFill="1" applyBorder="1" applyAlignment="1">
      <alignment horizontal="right"/>
    </xf>
    <xf numFmtId="5" fontId="9" fillId="5" borderId="16" xfId="3" applyNumberFormat="1" applyFill="1" applyBorder="1" applyAlignment="1">
      <alignment horizontal="right"/>
    </xf>
    <xf numFmtId="5" fontId="6" fillId="5" borderId="1" xfId="3" applyNumberFormat="1" applyFont="1" applyFill="1" applyBorder="1" applyAlignment="1">
      <alignment horizontal="right"/>
    </xf>
    <xf numFmtId="5" fontId="9" fillId="11" borderId="16" xfId="3" applyNumberFormat="1" applyFill="1" applyBorder="1" applyAlignment="1">
      <alignment horizontal="right"/>
    </xf>
    <xf numFmtId="5" fontId="9" fillId="6" borderId="118" xfId="4" applyNumberFormat="1" applyFill="1" applyBorder="1" applyAlignment="1">
      <alignment horizontal="right"/>
    </xf>
    <xf numFmtId="5" fontId="9" fillId="5" borderId="118" xfId="4" applyNumberFormat="1" applyFill="1" applyBorder="1" applyAlignment="1">
      <alignment horizontal="right"/>
    </xf>
    <xf numFmtId="5" fontId="9" fillId="6" borderId="118" xfId="4" applyNumberFormat="1" applyFill="1" applyBorder="1" applyAlignment="1">
      <alignment horizontal="right" vertical="center"/>
    </xf>
    <xf numFmtId="5" fontId="9" fillId="5" borderId="118" xfId="4" applyNumberFormat="1" applyFill="1" applyBorder="1" applyAlignment="1">
      <alignment horizontal="right" vertical="center"/>
    </xf>
    <xf numFmtId="5" fontId="9" fillId="8" borderId="118" xfId="4" applyNumberFormat="1" applyFill="1" applyBorder="1" applyAlignment="1">
      <alignment horizontal="right"/>
    </xf>
    <xf numFmtId="5" fontId="9" fillId="10" borderId="118" xfId="4" applyNumberFormat="1" applyFill="1" applyBorder="1" applyAlignment="1">
      <alignment horizontal="right"/>
    </xf>
    <xf numFmtId="5" fontId="9" fillId="6" borderId="16" xfId="4" applyNumberFormat="1" applyFill="1" applyBorder="1" applyAlignment="1">
      <alignment horizontal="right"/>
    </xf>
    <xf numFmtId="5" fontId="9" fillId="5" borderId="16" xfId="4" applyNumberFormat="1" applyFill="1" applyBorder="1" applyAlignment="1">
      <alignment horizontal="right"/>
    </xf>
    <xf numFmtId="5" fontId="9" fillId="12" borderId="16" xfId="4" applyNumberFormat="1" applyFill="1" applyBorder="1" applyAlignment="1">
      <alignment horizontal="right"/>
    </xf>
    <xf numFmtId="5" fontId="9" fillId="10" borderId="16" xfId="4" applyNumberFormat="1" applyFill="1" applyBorder="1" applyAlignment="1">
      <alignment horizontal="right"/>
    </xf>
    <xf numFmtId="5" fontId="9" fillId="11" borderId="16" xfId="4" applyNumberFormat="1" applyFill="1" applyBorder="1" applyAlignment="1">
      <alignment horizontal="right"/>
    </xf>
    <xf numFmtId="5" fontId="9" fillId="8" borderId="16" xfId="4" applyNumberFormat="1" applyFill="1" applyBorder="1" applyAlignment="1">
      <alignment horizontal="right"/>
    </xf>
    <xf numFmtId="5" fontId="9" fillId="9" borderId="16" xfId="4" applyNumberFormat="1" applyFill="1" applyBorder="1" applyAlignment="1">
      <alignment horizontal="right"/>
    </xf>
    <xf numFmtId="5" fontId="9" fillId="16" borderId="16" xfId="4" applyNumberFormat="1" applyFill="1" applyBorder="1" applyAlignment="1">
      <alignment horizontal="right"/>
    </xf>
    <xf numFmtId="5" fontId="9" fillId="8" borderId="109" xfId="4" applyNumberFormat="1" applyFill="1" applyBorder="1" applyAlignment="1">
      <alignment horizontal="right"/>
    </xf>
    <xf numFmtId="5" fontId="6" fillId="11" borderId="110" xfId="4" applyNumberFormat="1" applyFont="1" applyFill="1" applyBorder="1" applyAlignment="1">
      <alignment horizontal="right" vertical="center"/>
    </xf>
    <xf numFmtId="167" fontId="0" fillId="0" borderId="1" xfId="0" applyNumberFormat="1" applyBorder="1"/>
    <xf numFmtId="167" fontId="0" fillId="0" borderId="118" xfId="0" applyNumberFormat="1" applyBorder="1"/>
    <xf numFmtId="167" fontId="0" fillId="0" borderId="9" xfId="0" applyNumberFormat="1" applyBorder="1"/>
    <xf numFmtId="167" fontId="6" fillId="0" borderId="4" xfId="0" applyNumberFormat="1" applyFont="1" applyBorder="1"/>
    <xf numFmtId="5" fontId="0" fillId="0" borderId="1" xfId="0" applyNumberFormat="1" applyBorder="1"/>
    <xf numFmtId="5" fontId="0" fillId="6" borderId="1" xfId="0" applyNumberFormat="1" applyFill="1" applyBorder="1"/>
    <xf numFmtId="5" fontId="0" fillId="11" borderId="1" xfId="0" applyNumberFormat="1" applyFill="1" applyBorder="1"/>
    <xf numFmtId="5" fontId="0" fillId="0" borderId="9" xfId="0" applyNumberFormat="1" applyBorder="1"/>
    <xf numFmtId="5" fontId="0" fillId="11" borderId="13" xfId="0" applyNumberFormat="1" applyFill="1" applyBorder="1"/>
    <xf numFmtId="5" fontId="6" fillId="0" borderId="4" xfId="0" applyNumberFormat="1" applyFont="1" applyBorder="1"/>
    <xf numFmtId="5" fontId="6" fillId="6" borderId="22" xfId="0" applyNumberFormat="1" applyFont="1" applyFill="1" applyBorder="1"/>
    <xf numFmtId="5" fontId="9" fillId="0" borderId="2" xfId="4" applyNumberFormat="1" applyBorder="1" applyAlignment="1">
      <alignment horizontal="right" vertical="center"/>
    </xf>
    <xf numFmtId="5" fontId="9" fillId="3" borderId="2" xfId="4" applyNumberFormat="1" applyFill="1" applyBorder="1" applyAlignment="1">
      <alignment horizontal="right"/>
    </xf>
    <xf numFmtId="5" fontId="9" fillId="3" borderId="113" xfId="4" applyNumberFormat="1" applyFill="1" applyBorder="1" applyAlignment="1">
      <alignment horizontal="right"/>
    </xf>
    <xf numFmtId="5" fontId="9" fillId="0" borderId="113" xfId="4" applyNumberFormat="1" applyBorder="1" applyAlignment="1">
      <alignment horizontal="right"/>
    </xf>
    <xf numFmtId="5" fontId="9" fillId="3" borderId="111" xfId="4" applyNumberFormat="1" applyFill="1" applyBorder="1" applyAlignment="1">
      <alignment horizontal="right"/>
    </xf>
    <xf numFmtId="5" fontId="6" fillId="0" borderId="113" xfId="4" applyNumberFormat="1" applyFont="1" applyBorder="1" applyAlignment="1">
      <alignment horizontal="right" vertical="center"/>
    </xf>
    <xf numFmtId="5" fontId="9" fillId="5" borderId="2" xfId="4" applyNumberFormat="1" applyFill="1" applyBorder="1" applyAlignment="1">
      <alignment horizontal="right"/>
    </xf>
    <xf numFmtId="5" fontId="12" fillId="5" borderId="0" xfId="0" applyNumberFormat="1" applyFont="1" applyFill="1" applyAlignment="1">
      <alignment horizontal="right"/>
    </xf>
    <xf numFmtId="5" fontId="9" fillId="5" borderId="10" xfId="4" applyNumberFormat="1" applyFill="1" applyBorder="1" applyAlignment="1">
      <alignment horizontal="right"/>
    </xf>
    <xf numFmtId="5" fontId="9" fillId="5" borderId="1" xfId="4" applyNumberFormat="1" applyFill="1" applyBorder="1" applyAlignment="1">
      <alignment horizontal="right" vertical="center"/>
    </xf>
    <xf numFmtId="5" fontId="9" fillId="5" borderId="2" xfId="4" applyNumberFormat="1" applyFill="1" applyBorder="1" applyAlignment="1">
      <alignment horizontal="right" vertical="center"/>
    </xf>
    <xf numFmtId="5" fontId="9" fillId="10" borderId="2" xfId="4" applyNumberFormat="1" applyFill="1" applyBorder="1" applyAlignment="1">
      <alignment horizontal="right"/>
    </xf>
    <xf numFmtId="5" fontId="9" fillId="5" borderId="113" xfId="4" applyNumberFormat="1" applyFill="1" applyBorder="1" applyAlignment="1">
      <alignment horizontal="right"/>
    </xf>
    <xf numFmtId="5" fontId="9" fillId="10" borderId="113" xfId="4" applyNumberFormat="1" applyFill="1" applyBorder="1" applyAlignment="1">
      <alignment horizontal="right"/>
    </xf>
    <xf numFmtId="5" fontId="9" fillId="10" borderId="111" xfId="4" applyNumberFormat="1" applyFill="1" applyBorder="1" applyAlignment="1">
      <alignment horizontal="right"/>
    </xf>
    <xf numFmtId="5" fontId="0" fillId="0" borderId="1" xfId="0" applyNumberFormat="1" applyBorder="1" applyAlignment="1">
      <alignment vertical="top"/>
    </xf>
    <xf numFmtId="5" fontId="0" fillId="2" borderId="2" xfId="0" applyNumberFormat="1" applyFill="1" applyBorder="1" applyAlignment="1">
      <alignment horizontal="right"/>
    </xf>
    <xf numFmtId="5" fontId="6" fillId="0" borderId="4" xfId="0" applyNumberFormat="1" applyFont="1" applyBorder="1" applyAlignment="1">
      <alignment horizontal="right"/>
    </xf>
    <xf numFmtId="5" fontId="0" fillId="11" borderId="1" xfId="0" applyNumberFormat="1" applyFill="1" applyBorder="1" applyAlignment="1">
      <alignment horizontal="right"/>
    </xf>
    <xf numFmtId="5" fontId="0" fillId="6" borderId="1" xfId="0" applyNumberFormat="1" applyFill="1" applyBorder="1" applyAlignment="1">
      <alignment horizontal="right"/>
    </xf>
    <xf numFmtId="5" fontId="0" fillId="6" borderId="1" xfId="0" applyNumberFormat="1" applyFill="1" applyBorder="1" applyAlignment="1">
      <alignment vertical="top"/>
    </xf>
    <xf numFmtId="5" fontId="0" fillId="7" borderId="2" xfId="0" applyNumberFormat="1" applyFill="1" applyBorder="1" applyAlignment="1">
      <alignment horizontal="right"/>
    </xf>
    <xf numFmtId="5" fontId="6" fillId="11" borderId="22" xfId="0" applyNumberFormat="1" applyFont="1" applyFill="1" applyBorder="1" applyAlignment="1">
      <alignment horizontal="right"/>
    </xf>
    <xf numFmtId="0" fontId="6" fillId="0" borderId="29" xfId="0" applyFont="1" applyBorder="1" applyAlignment="1">
      <alignment horizontal="center"/>
    </xf>
    <xf numFmtId="0" fontId="8" fillId="0" borderId="59" xfId="0" applyFont="1" applyBorder="1" applyAlignment="1">
      <alignment horizontal="center" vertical="center"/>
    </xf>
    <xf numFmtId="0" fontId="0" fillId="0" borderId="120" xfId="0" applyBorder="1"/>
    <xf numFmtId="0" fontId="0" fillId="0" borderId="121" xfId="0" applyBorder="1"/>
    <xf numFmtId="0" fontId="6" fillId="0" borderId="122" xfId="0" applyFont="1" applyBorder="1"/>
    <xf numFmtId="5" fontId="9" fillId="10" borderId="109" xfId="4" applyNumberFormat="1" applyFill="1" applyBorder="1" applyAlignment="1">
      <alignment horizontal="right"/>
    </xf>
    <xf numFmtId="5" fontId="6" fillId="5" borderId="110" xfId="4" applyNumberFormat="1" applyFont="1" applyFill="1" applyBorder="1" applyAlignment="1">
      <alignment horizontal="right" vertical="center"/>
    </xf>
    <xf numFmtId="0" fontId="28" fillId="0" borderId="6" xfId="0" applyFont="1" applyBorder="1" applyAlignment="1">
      <alignment horizontal="center"/>
    </xf>
    <xf numFmtId="167" fontId="19" fillId="16" borderId="5" xfId="0" applyNumberFormat="1" applyFont="1" applyFill="1" applyBorder="1" applyAlignment="1">
      <alignment horizontal="right"/>
    </xf>
    <xf numFmtId="0" fontId="29" fillId="0" borderId="0" xfId="0" applyFont="1" applyAlignment="1">
      <alignment horizontal="center"/>
    </xf>
    <xf numFmtId="167" fontId="0" fillId="18" borderId="1" xfId="0" applyNumberFormat="1" applyFill="1" applyBorder="1" applyAlignment="1">
      <alignment horizontal="right"/>
    </xf>
    <xf numFmtId="167" fontId="0" fillId="19" borderId="29" xfId="0" applyNumberFormat="1" applyFill="1" applyBorder="1"/>
    <xf numFmtId="0" fontId="6" fillId="19" borderId="29" xfId="0" applyFont="1" applyFill="1" applyBorder="1" applyAlignment="1">
      <alignment horizontal="left"/>
    </xf>
    <xf numFmtId="0" fontId="7" fillId="19" borderId="29" xfId="0" applyFont="1" applyFill="1" applyBorder="1"/>
    <xf numFmtId="167" fontId="0" fillId="20" borderId="1" xfId="0" applyNumberFormat="1" applyFill="1" applyBorder="1" applyAlignment="1">
      <alignment horizontal="right"/>
    </xf>
    <xf numFmtId="167" fontId="0" fillId="20" borderId="2" xfId="0" applyNumberFormat="1" applyFill="1" applyBorder="1" applyAlignment="1">
      <alignment horizontal="right"/>
    </xf>
    <xf numFmtId="167" fontId="0" fillId="22" borderId="0" xfId="0" applyNumberFormat="1" applyFill="1"/>
    <xf numFmtId="167" fontId="0" fillId="23" borderId="123" xfId="0" applyNumberFormat="1" applyFill="1" applyBorder="1" applyAlignment="1">
      <alignment horizontal="right"/>
    </xf>
    <xf numFmtId="0" fontId="30" fillId="0" borderId="118" xfId="0" applyFont="1" applyBorder="1"/>
    <xf numFmtId="38" fontId="30" fillId="0" borderId="118" xfId="0" applyNumberFormat="1" applyFont="1" applyBorder="1"/>
    <xf numFmtId="0" fontId="0" fillId="0" borderId="118" xfId="0" applyBorder="1" applyAlignment="1">
      <alignment horizontal="left"/>
    </xf>
    <xf numFmtId="167" fontId="0" fillId="0" borderId="118" xfId="0" applyNumberFormat="1" applyBorder="1" applyAlignment="1">
      <alignment horizontal="right"/>
    </xf>
    <xf numFmtId="167" fontId="0" fillId="2" borderId="118" xfId="0" applyNumberFormat="1" applyFill="1" applyBorder="1" applyAlignment="1">
      <alignment horizontal="right"/>
    </xf>
    <xf numFmtId="0" fontId="6" fillId="0" borderId="118" xfId="0" applyFont="1" applyBorder="1" applyAlignment="1">
      <alignment horizontal="left" vertical="center"/>
    </xf>
    <xf numFmtId="167" fontId="6" fillId="0" borderId="118" xfId="0" applyNumberFormat="1" applyFont="1" applyBorder="1" applyAlignment="1">
      <alignment horizontal="right" vertical="center"/>
    </xf>
    <xf numFmtId="0" fontId="0" fillId="0" borderId="118" xfId="0" applyBorder="1" applyAlignment="1">
      <alignment vertical="center"/>
    </xf>
    <xf numFmtId="167" fontId="30" fillId="0" borderId="118" xfId="0" applyNumberFormat="1" applyFont="1" applyBorder="1"/>
    <xf numFmtId="168" fontId="30" fillId="0" borderId="118" xfId="0" applyNumberFormat="1" applyFont="1" applyBorder="1"/>
    <xf numFmtId="6" fontId="30" fillId="0" borderId="118" xfId="0" applyNumberFormat="1" applyFont="1" applyBorder="1"/>
    <xf numFmtId="167" fontId="30" fillId="17" borderId="118" xfId="0" applyNumberFormat="1" applyFont="1" applyFill="1" applyBorder="1"/>
    <xf numFmtId="6" fontId="30" fillId="17" borderId="118" xfId="0" applyNumberFormat="1" applyFont="1" applyFill="1" applyBorder="1"/>
    <xf numFmtId="167" fontId="0" fillId="20" borderId="118" xfId="0" applyNumberFormat="1" applyFill="1" applyBorder="1" applyAlignment="1">
      <alignment horizontal="right"/>
    </xf>
    <xf numFmtId="167" fontId="0" fillId="15" borderId="1" xfId="0" applyNumberFormat="1" applyFill="1" applyBorder="1" applyAlignment="1">
      <alignment horizontal="right"/>
    </xf>
    <xf numFmtId="167" fontId="0" fillId="21" borderId="0" xfId="0" applyNumberFormat="1" applyFill="1" applyAlignment="1">
      <alignment horizontal="right"/>
    </xf>
    <xf numFmtId="167" fontId="0" fillId="0" borderId="0" xfId="0" applyNumberFormat="1" applyAlignment="1">
      <alignment horizontal="right"/>
    </xf>
    <xf numFmtId="167" fontId="19" fillId="6" borderId="118" xfId="0" applyNumberFormat="1" applyFont="1" applyFill="1" applyBorder="1"/>
    <xf numFmtId="0" fontId="4" fillId="0" borderId="0" xfId="0" applyFont="1" applyAlignment="1">
      <alignment horizontal="left"/>
    </xf>
    <xf numFmtId="0" fontId="0" fillId="0" borderId="0" xfId="0" applyAlignment="1">
      <alignment horizontal="center"/>
    </xf>
    <xf numFmtId="0" fontId="2" fillId="0" borderId="0" xfId="0" applyFont="1" applyAlignment="1">
      <alignment horizontal="left"/>
    </xf>
    <xf numFmtId="0" fontId="5" fillId="0" borderId="6"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6" fillId="0" borderId="1" xfId="0" applyFont="1" applyBorder="1" applyAlignment="1">
      <alignment horizont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12" xfId="0" applyBorder="1" applyAlignment="1">
      <alignment horizontal="center"/>
    </xf>
    <xf numFmtId="0" fontId="7" fillId="0" borderId="1" xfId="0" applyFont="1" applyBorder="1" applyAlignment="1">
      <alignment horizontal="center" vertical="center" wrapText="1"/>
    </xf>
    <xf numFmtId="0" fontId="9" fillId="2" borderId="1" xfId="4" applyFill="1" applyBorder="1" applyAlignment="1">
      <alignment horizontal="center"/>
    </xf>
    <xf numFmtId="0" fontId="27" fillId="0" borderId="0" xfId="4" applyFont="1" applyAlignment="1">
      <alignment horizontal="center"/>
    </xf>
    <xf numFmtId="0" fontId="4" fillId="0" borderId="0" xfId="4" applyFont="1" applyAlignment="1">
      <alignment horizontal="center"/>
    </xf>
    <xf numFmtId="0" fontId="21" fillId="0" borderId="0" xfId="4" applyFont="1" applyAlignment="1">
      <alignment horizontal="center"/>
    </xf>
    <xf numFmtId="0" fontId="9" fillId="0" borderId="0" xfId="4" applyAlignment="1">
      <alignment horizontal="center"/>
    </xf>
    <xf numFmtId="0" fontId="9" fillId="0" borderId="6" xfId="4" applyBorder="1" applyAlignment="1">
      <alignment horizontal="center" vertical="top"/>
    </xf>
    <xf numFmtId="0" fontId="9" fillId="0" borderId="0" xfId="4" applyAlignment="1">
      <alignment horizontal="center" vertical="top"/>
    </xf>
    <xf numFmtId="0" fontId="2" fillId="0" borderId="1" xfId="4" applyFont="1" applyBorder="1" applyAlignment="1">
      <alignment horizontal="center"/>
    </xf>
    <xf numFmtId="0" fontId="5" fillId="0" borderId="1" xfId="4" applyFont="1" applyBorder="1" applyAlignment="1">
      <alignment horizontal="center"/>
    </xf>
    <xf numFmtId="0" fontId="4" fillId="0" borderId="60" xfId="4" applyFont="1" applyBorder="1" applyAlignment="1">
      <alignment horizontal="center" vertical="center"/>
    </xf>
    <xf numFmtId="0" fontId="21" fillId="0" borderId="1" xfId="4" applyFont="1" applyBorder="1" applyAlignment="1">
      <alignment horizontal="center" vertical="center"/>
    </xf>
    <xf numFmtId="0" fontId="5" fillId="0" borderId="1" xfId="4" applyFont="1" applyBorder="1" applyAlignment="1">
      <alignment horizontal="center" vertical="center"/>
    </xf>
    <xf numFmtId="0" fontId="9" fillId="0" borderId="114" xfId="4" applyBorder="1" applyAlignment="1">
      <alignment horizontal="center"/>
    </xf>
    <xf numFmtId="0" fontId="9" fillId="0" borderId="112" xfId="4" applyBorder="1" applyAlignment="1">
      <alignment horizontal="center"/>
    </xf>
    <xf numFmtId="0" fontId="9" fillId="0" borderId="115" xfId="4" applyBorder="1" applyAlignment="1">
      <alignment horizontal="center"/>
    </xf>
    <xf numFmtId="0" fontId="11" fillId="0" borderId="11" xfId="4" applyFont="1" applyBorder="1" applyAlignment="1">
      <alignment horizontal="center" vertical="center"/>
    </xf>
    <xf numFmtId="0" fontId="21" fillId="0" borderId="0" xfId="0" applyFont="1" applyAlignment="1">
      <alignment horizontal="center"/>
    </xf>
    <xf numFmtId="0" fontId="4" fillId="0" borderId="0" xfId="0" applyFont="1" applyAlignment="1">
      <alignment horizontal="center"/>
    </xf>
    <xf numFmtId="0" fontId="0" fillId="0" borderId="63" xfId="0" applyBorder="1" applyAlignment="1">
      <alignment horizontal="center"/>
    </xf>
    <xf numFmtId="0" fontId="4" fillId="0" borderId="1" xfId="0" applyFont="1" applyBorder="1" applyAlignment="1">
      <alignment horizontal="center" vertical="center" wrapText="1"/>
    </xf>
    <xf numFmtId="0" fontId="0" fillId="0" borderId="16" xfId="0" applyBorder="1" applyAlignment="1">
      <alignment horizontal="center" vertical="center"/>
    </xf>
    <xf numFmtId="0" fontId="7" fillId="0" borderId="0" xfId="0" applyFont="1" applyAlignment="1">
      <alignment horizontal="center"/>
    </xf>
    <xf numFmtId="0" fontId="0" fillId="0" borderId="1" xfId="0" applyBorder="1" applyAlignment="1">
      <alignment horizontal="left"/>
    </xf>
    <xf numFmtId="0" fontId="0" fillId="14" borderId="1" xfId="0" applyFill="1" applyBorder="1" applyAlignment="1">
      <alignment horizontal="left"/>
    </xf>
    <xf numFmtId="0" fontId="0" fillId="5" borderId="64" xfId="0" applyFill="1" applyBorder="1" applyAlignment="1">
      <alignment horizontal="left"/>
    </xf>
    <xf numFmtId="0" fontId="0" fillId="5" borderId="65" xfId="0" applyFill="1" applyBorder="1" applyAlignment="1">
      <alignment horizontal="left"/>
    </xf>
    <xf numFmtId="0" fontId="0" fillId="5" borderId="66" xfId="0" applyFill="1" applyBorder="1" applyAlignment="1">
      <alignment horizontal="left"/>
    </xf>
    <xf numFmtId="0" fontId="6" fillId="0" borderId="22" xfId="0" applyFont="1" applyBorder="1" applyAlignment="1">
      <alignment horizontal="left"/>
    </xf>
    <xf numFmtId="0" fontId="6" fillId="0" borderId="67" xfId="0" applyFont="1" applyBorder="1" applyAlignment="1">
      <alignment horizontal="left"/>
    </xf>
    <xf numFmtId="0" fontId="6" fillId="0" borderId="68" xfId="0" applyFont="1" applyBorder="1" applyAlignment="1">
      <alignment horizontal="left"/>
    </xf>
    <xf numFmtId="0" fontId="7" fillId="0" borderId="59" xfId="0" applyFont="1" applyBorder="1" applyAlignment="1">
      <alignment horizontal="center" vertical="center" wrapText="1"/>
    </xf>
    <xf numFmtId="0" fontId="0" fillId="0" borderId="69" xfId="0" applyBorder="1" applyAlignment="1">
      <alignment horizontal="left"/>
    </xf>
    <xf numFmtId="0" fontId="0" fillId="0" borderId="70" xfId="0" applyBorder="1" applyAlignment="1">
      <alignment horizontal="left"/>
    </xf>
    <xf numFmtId="0" fontId="0" fillId="0" borderId="71" xfId="0" applyBorder="1" applyAlignment="1">
      <alignment horizontal="left"/>
    </xf>
    <xf numFmtId="0" fontId="9" fillId="0" borderId="113" xfId="4" applyBorder="1" applyAlignment="1">
      <alignment horizontal="center"/>
    </xf>
    <xf numFmtId="5" fontId="9" fillId="2" borderId="62" xfId="4" applyNumberFormat="1" applyFill="1" applyBorder="1" applyAlignment="1">
      <alignment horizontal="right"/>
    </xf>
    <xf numFmtId="5" fontId="9" fillId="2" borderId="117" xfId="4" applyNumberFormat="1" applyFill="1" applyBorder="1" applyAlignment="1">
      <alignment horizontal="right"/>
    </xf>
    <xf numFmtId="5" fontId="9" fillId="2" borderId="61" xfId="4" applyNumberFormat="1" applyFill="1" applyBorder="1" applyAlignment="1">
      <alignment horizontal="right"/>
    </xf>
    <xf numFmtId="5" fontId="9" fillId="2" borderId="11" xfId="4" applyNumberFormat="1" applyFill="1" applyBorder="1" applyAlignment="1">
      <alignment horizontal="right"/>
    </xf>
    <xf numFmtId="5" fontId="9" fillId="2" borderId="6" xfId="4" applyNumberFormat="1" applyFill="1" applyBorder="1" applyAlignment="1">
      <alignment horizontal="right"/>
    </xf>
    <xf numFmtId="5" fontId="9" fillId="2" borderId="108" xfId="4" applyNumberFormat="1" applyFill="1" applyBorder="1" applyAlignment="1">
      <alignment horizontal="right"/>
    </xf>
    <xf numFmtId="5" fontId="6" fillId="2" borderId="62" xfId="4" applyNumberFormat="1" applyFont="1" applyFill="1" applyBorder="1" applyAlignment="1">
      <alignment horizontal="right" vertical="center"/>
    </xf>
    <xf numFmtId="5" fontId="6" fillId="2" borderId="117" xfId="4" applyNumberFormat="1" applyFont="1" applyFill="1" applyBorder="1" applyAlignment="1">
      <alignment horizontal="right" vertical="center"/>
    </xf>
    <xf numFmtId="5" fontId="6" fillId="2" borderId="61" xfId="4" applyNumberFormat="1" applyFont="1" applyFill="1" applyBorder="1" applyAlignment="1">
      <alignment horizontal="right" vertical="center"/>
    </xf>
    <xf numFmtId="0" fontId="2" fillId="0" borderId="16" xfId="0" applyFont="1" applyBorder="1" applyAlignment="1">
      <alignment horizontal="center"/>
    </xf>
    <xf numFmtId="0" fontId="6" fillId="0" borderId="1" xfId="0" applyFont="1" applyBorder="1" applyAlignment="1">
      <alignment horizontal="center" vertical="center" wrapText="1"/>
    </xf>
    <xf numFmtId="0" fontId="2" fillId="0" borderId="0" xfId="0" applyFont="1" applyAlignment="1">
      <alignment horizontal="center"/>
    </xf>
    <xf numFmtId="0" fontId="0" fillId="0" borderId="9" xfId="0" applyBorder="1" applyAlignment="1">
      <alignment horizontal="center"/>
    </xf>
    <xf numFmtId="0" fontId="0" fillId="0" borderId="2" xfId="0" applyBorder="1" applyAlignment="1">
      <alignment horizontal="center" vertical="center"/>
    </xf>
    <xf numFmtId="0" fontId="22" fillId="0" borderId="1" xfId="0" applyFont="1" applyBorder="1" applyAlignment="1">
      <alignment horizontal="center" vertical="center" wrapText="1"/>
    </xf>
    <xf numFmtId="0" fontId="11" fillId="0" borderId="0" xfId="0" applyFont="1" applyAlignment="1">
      <alignment horizontal="left"/>
    </xf>
    <xf numFmtId="0" fontId="8" fillId="0" borderId="0" xfId="0" applyFont="1" applyAlignment="1">
      <alignment horizontal="left"/>
    </xf>
    <xf numFmtId="0" fontId="23" fillId="0" borderId="0" xfId="0" applyFont="1" applyAlignment="1">
      <alignment horizontal="left"/>
    </xf>
    <xf numFmtId="0" fontId="0" fillId="0" borderId="0" xfId="0" applyAlignment="1">
      <alignment horizontal="left"/>
    </xf>
    <xf numFmtId="0" fontId="8" fillId="0" borderId="0" xfId="0" applyFont="1" applyAlignment="1">
      <alignment horizontal="center"/>
    </xf>
    <xf numFmtId="0" fontId="0" fillId="0" borderId="31" xfId="0" applyBorder="1" applyAlignment="1">
      <alignment horizontal="center"/>
    </xf>
    <xf numFmtId="0" fontId="0" fillId="0" borderId="106" xfId="0" applyBorder="1" applyAlignment="1">
      <alignment horizontal="center"/>
    </xf>
    <xf numFmtId="0" fontId="0" fillId="0" borderId="107" xfId="0" applyBorder="1" applyAlignment="1">
      <alignment horizontal="center"/>
    </xf>
    <xf numFmtId="0" fontId="0" fillId="0" borderId="72" xfId="0" applyBorder="1" applyAlignment="1">
      <alignment horizontal="center"/>
    </xf>
    <xf numFmtId="0" fontId="0" fillId="0" borderId="65" xfId="0" applyBorder="1" applyAlignment="1">
      <alignment horizontal="center"/>
    </xf>
    <xf numFmtId="0" fontId="0" fillId="0" borderId="73" xfId="0" applyBorder="1" applyAlignment="1">
      <alignment horizont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6" fontId="15" fillId="0" borderId="72" xfId="2" applyNumberFormat="1" applyFont="1" applyFill="1" applyBorder="1" applyAlignment="1">
      <alignment horizontal="center"/>
    </xf>
    <xf numFmtId="6" fontId="15" fillId="0" borderId="73" xfId="2" applyNumberFormat="1" applyFont="1" applyFill="1" applyBorder="1" applyAlignment="1">
      <alignment horizontal="center"/>
    </xf>
    <xf numFmtId="6" fontId="15" fillId="0" borderId="34" xfId="2" applyNumberFormat="1" applyFont="1" applyFill="1" applyBorder="1" applyAlignment="1">
      <alignment horizontal="center"/>
    </xf>
    <xf numFmtId="6" fontId="15" fillId="0" borderId="38" xfId="2" applyNumberFormat="1" applyFont="1" applyFill="1" applyBorder="1" applyAlignment="1">
      <alignment horizontal="center"/>
    </xf>
    <xf numFmtId="6" fontId="15" fillId="0" borderId="74" xfId="2" applyNumberFormat="1" applyFont="1" applyFill="1" applyBorder="1" applyAlignment="1">
      <alignment horizontal="center"/>
    </xf>
    <xf numFmtId="6" fontId="15" fillId="0" borderId="75" xfId="2" applyNumberFormat="1" applyFont="1" applyFill="1" applyBorder="1" applyAlignment="1">
      <alignment horizontal="center"/>
    </xf>
    <xf numFmtId="6" fontId="15" fillId="0" borderId="53" xfId="2" applyNumberFormat="1" applyFont="1" applyFill="1" applyBorder="1" applyAlignment="1">
      <alignment horizontal="center"/>
    </xf>
    <xf numFmtId="6" fontId="15" fillId="0" borderId="76" xfId="2" applyNumberFormat="1" applyFont="1" applyFill="1" applyBorder="1" applyAlignment="1">
      <alignment horizontal="center"/>
    </xf>
    <xf numFmtId="0" fontId="15" fillId="0" borderId="38" xfId="0" applyFont="1" applyBorder="1" applyAlignment="1">
      <alignment horizontal="center"/>
    </xf>
    <xf numFmtId="0" fontId="15" fillId="0" borderId="74" xfId="0" applyFont="1" applyBorder="1" applyAlignment="1">
      <alignment horizontal="center"/>
    </xf>
    <xf numFmtId="0" fontId="15" fillId="0" borderId="40" xfId="0" applyFont="1" applyBorder="1" applyAlignment="1">
      <alignment horizontal="center"/>
    </xf>
    <xf numFmtId="16" fontId="15" fillId="0" borderId="77" xfId="0" applyNumberFormat="1" applyFont="1" applyBorder="1" applyAlignment="1">
      <alignment horizontal="center"/>
    </xf>
    <xf numFmtId="0" fontId="15" fillId="0" borderId="51" xfId="0" applyFont="1" applyBorder="1" applyAlignment="1">
      <alignment horizontal="center"/>
    </xf>
    <xf numFmtId="0" fontId="15" fillId="0" borderId="78" xfId="0" applyFont="1" applyBorder="1" applyAlignment="1">
      <alignment horizontal="center"/>
    </xf>
    <xf numFmtId="0" fontId="15" fillId="0" borderId="27" xfId="0" applyFont="1" applyBorder="1" applyAlignment="1">
      <alignment horizontal="center"/>
    </xf>
    <xf numFmtId="0" fontId="17" fillId="0" borderId="84" xfId="0" applyFont="1" applyBorder="1" applyAlignment="1">
      <alignment horizontal="center"/>
    </xf>
    <xf numFmtId="0" fontId="17" fillId="0" borderId="85" xfId="0" applyFont="1" applyBorder="1" applyAlignment="1">
      <alignment horizontal="center"/>
    </xf>
    <xf numFmtId="0" fontId="17" fillId="0" borderId="86" xfId="0" applyFont="1" applyBorder="1" applyAlignment="1">
      <alignment horizontal="center"/>
    </xf>
    <xf numFmtId="0" fontId="15" fillId="0" borderId="83" xfId="0" applyFont="1" applyBorder="1" applyAlignment="1">
      <alignment horizontal="center"/>
    </xf>
    <xf numFmtId="0" fontId="0" fillId="0" borderId="81"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17" fillId="0" borderId="87" xfId="0" applyFont="1" applyBorder="1" applyAlignment="1">
      <alignment horizontal="center"/>
    </xf>
    <xf numFmtId="0" fontId="17" fillId="0" borderId="83" xfId="0" applyFont="1" applyBorder="1" applyAlignment="1">
      <alignment horizontal="center"/>
    </xf>
    <xf numFmtId="0" fontId="17" fillId="0" borderId="88" xfId="0" applyFont="1" applyBorder="1" applyAlignment="1">
      <alignment horizontal="center"/>
    </xf>
    <xf numFmtId="0" fontId="0" fillId="0" borderId="89" xfId="0" applyBorder="1" applyAlignment="1">
      <alignment horizontal="center"/>
    </xf>
    <xf numFmtId="0" fontId="0" fillId="0" borderId="47" xfId="0" applyBorder="1" applyAlignment="1">
      <alignment horizontal="center"/>
    </xf>
    <xf numFmtId="0" fontId="17" fillId="0" borderId="79" xfId="0" applyFont="1" applyBorder="1" applyAlignment="1">
      <alignment horizontal="left" vertical="center" wrapText="1"/>
    </xf>
    <xf numFmtId="0" fontId="17" fillId="0" borderId="80" xfId="0" applyFont="1" applyBorder="1" applyAlignment="1">
      <alignment horizontal="left" vertical="center" wrapText="1"/>
    </xf>
    <xf numFmtId="0" fontId="0" fillId="0" borderId="79" xfId="0" applyBorder="1" applyAlignment="1">
      <alignment horizontal="left"/>
    </xf>
    <xf numFmtId="0" fontId="0" fillId="0" borderId="51" xfId="0" applyBorder="1" applyAlignment="1">
      <alignment horizontal="left"/>
    </xf>
    <xf numFmtId="0" fontId="0" fillId="0" borderId="81" xfId="0" applyBorder="1" applyAlignment="1">
      <alignment horizontal="left"/>
    </xf>
    <xf numFmtId="0" fontId="0" fillId="0" borderId="74" xfId="0" applyBorder="1" applyAlignment="1">
      <alignment horizontal="left"/>
    </xf>
    <xf numFmtId="0" fontId="0" fillId="0" borderId="82" xfId="0" applyBorder="1" applyAlignment="1">
      <alignment horizontal="left"/>
    </xf>
    <xf numFmtId="0" fontId="0" fillId="0" borderId="53" xfId="0" applyBorder="1" applyAlignment="1">
      <alignment horizontal="left"/>
    </xf>
    <xf numFmtId="0" fontId="0" fillId="0" borderId="83" xfId="0" applyBorder="1" applyAlignment="1">
      <alignment horizontal="center"/>
    </xf>
    <xf numFmtId="0" fontId="0" fillId="0" borderId="90" xfId="0" applyBorder="1" applyAlignment="1">
      <alignment horizontal="left"/>
    </xf>
    <xf numFmtId="0" fontId="15" fillId="0" borderId="91" xfId="0" applyFont="1" applyBorder="1" applyAlignment="1">
      <alignment horizontal="left"/>
    </xf>
    <xf numFmtId="0" fontId="15" fillId="0" borderId="92" xfId="0" applyFont="1" applyBorder="1" applyAlignment="1">
      <alignment horizontal="left"/>
    </xf>
    <xf numFmtId="0" fontId="15" fillId="0" borderId="93" xfId="0" applyFont="1" applyBorder="1" applyAlignment="1">
      <alignment horizontal="left"/>
    </xf>
    <xf numFmtId="0" fontId="17" fillId="0" borderId="94" xfId="0" applyFont="1" applyBorder="1" applyAlignment="1">
      <alignment horizontal="left"/>
    </xf>
    <xf numFmtId="0" fontId="17" fillId="0" borderId="95" xfId="0" applyFont="1" applyBorder="1" applyAlignment="1">
      <alignment horizontal="left"/>
    </xf>
    <xf numFmtId="0" fontId="15" fillId="0" borderId="82" xfId="0" applyFont="1" applyBorder="1" applyAlignment="1">
      <alignment horizontal="left"/>
    </xf>
    <xf numFmtId="0" fontId="15" fillId="0" borderId="53" xfId="0" applyFont="1" applyBorder="1" applyAlignment="1">
      <alignment horizontal="left"/>
    </xf>
    <xf numFmtId="0" fontId="0" fillId="0" borderId="96" xfId="0" applyBorder="1" applyAlignment="1">
      <alignment horizontal="left"/>
    </xf>
    <xf numFmtId="0" fontId="0" fillId="0" borderId="97" xfId="0" applyBorder="1" applyAlignment="1">
      <alignment horizontal="left"/>
    </xf>
    <xf numFmtId="0" fontId="0" fillId="0" borderId="98" xfId="0" applyBorder="1" applyAlignment="1">
      <alignment horizontal="left"/>
    </xf>
    <xf numFmtId="0" fontId="0" fillId="0" borderId="99" xfId="0" applyBorder="1" applyAlignment="1">
      <alignment horizontal="left"/>
    </xf>
    <xf numFmtId="0" fontId="17" fillId="0" borderId="81" xfId="0" applyFont="1" applyBorder="1" applyAlignment="1">
      <alignment horizontal="left"/>
    </xf>
    <xf numFmtId="0" fontId="17" fillId="0" borderId="74" xfId="0" applyFont="1" applyBorder="1" applyAlignment="1">
      <alignment horizontal="left"/>
    </xf>
    <xf numFmtId="0" fontId="17" fillId="0" borderId="100" xfId="0" applyFont="1" applyBorder="1" applyAlignment="1">
      <alignment horizontal="left"/>
    </xf>
    <xf numFmtId="0" fontId="17" fillId="0" borderId="101" xfId="0" applyFont="1" applyBorder="1" applyAlignment="1">
      <alignment horizontal="left"/>
    </xf>
    <xf numFmtId="0" fontId="0" fillId="0" borderId="102" xfId="0" applyBorder="1" applyAlignment="1">
      <alignment horizontal="left"/>
    </xf>
    <xf numFmtId="0" fontId="0" fillId="0" borderId="73" xfId="0" applyBorder="1" applyAlignment="1">
      <alignment horizontal="left"/>
    </xf>
    <xf numFmtId="0" fontId="15" fillId="0" borderId="102" xfId="0" applyFont="1" applyBorder="1" applyAlignment="1">
      <alignment horizontal="left" vertical="center" wrapText="1"/>
    </xf>
    <xf numFmtId="0" fontId="15" fillId="0" borderId="73" xfId="0" applyFont="1" applyBorder="1" applyAlignment="1">
      <alignment horizontal="left" vertical="center" wrapText="1"/>
    </xf>
    <xf numFmtId="0" fontId="15" fillId="0" borderId="96" xfId="0" applyFont="1" applyBorder="1" applyAlignment="1">
      <alignment horizontal="left"/>
    </xf>
    <xf numFmtId="0" fontId="15" fillId="0" borderId="97" xfId="0" applyFont="1" applyBorder="1" applyAlignment="1">
      <alignment horizontal="left"/>
    </xf>
    <xf numFmtId="0" fontId="17" fillId="0" borderId="98" xfId="0" applyFont="1" applyBorder="1" applyAlignment="1">
      <alignment horizontal="left"/>
    </xf>
    <xf numFmtId="0" fontId="17" fillId="0" borderId="99" xfId="0" applyFont="1" applyBorder="1" applyAlignment="1">
      <alignment horizontal="left"/>
    </xf>
    <xf numFmtId="0" fontId="0" fillId="0" borderId="83" xfId="0" applyBorder="1" applyAlignment="1">
      <alignment horizontal="center" vertical="center" wrapText="1"/>
    </xf>
    <xf numFmtId="0" fontId="15" fillId="0" borderId="26" xfId="0" applyFont="1" applyBorder="1" applyAlignment="1">
      <alignment horizontal="left" vertical="center" wrapText="1"/>
    </xf>
    <xf numFmtId="0" fontId="15" fillId="0" borderId="52" xfId="0" applyFont="1" applyBorder="1" applyAlignment="1">
      <alignment horizontal="left" vertical="center" wrapText="1"/>
    </xf>
    <xf numFmtId="0" fontId="14" fillId="0" borderId="23" xfId="0" applyFont="1" applyBorder="1" applyAlignment="1">
      <alignment horizontal="left"/>
    </xf>
    <xf numFmtId="0" fontId="6" fillId="0" borderId="81" xfId="0" applyFont="1" applyBorder="1" applyAlignment="1">
      <alignment horizontal="left"/>
    </xf>
    <xf numFmtId="0" fontId="6" fillId="0" borderId="39" xfId="0" applyFont="1" applyBorder="1" applyAlignment="1">
      <alignment horizontal="left"/>
    </xf>
    <xf numFmtId="0" fontId="6" fillId="0" borderId="40" xfId="0" applyFont="1" applyBorder="1" applyAlignment="1">
      <alignment horizontal="left"/>
    </xf>
    <xf numFmtId="0" fontId="17" fillId="0" borderId="89" xfId="0" applyFont="1" applyBorder="1" applyAlignment="1">
      <alignment horizontal="center"/>
    </xf>
    <xf numFmtId="0" fontId="17" fillId="0" borderId="103" xfId="0" applyFont="1" applyBorder="1" applyAlignment="1">
      <alignment horizontal="center"/>
    </xf>
    <xf numFmtId="0" fontId="17" fillId="0" borderId="48" xfId="0" applyFont="1" applyBorder="1" applyAlignment="1">
      <alignment horizontal="center"/>
    </xf>
    <xf numFmtId="0" fontId="17" fillId="0" borderId="81" xfId="0" applyFont="1" applyBorder="1" applyAlignment="1">
      <alignment horizontal="center" vertical="center" wrapText="1"/>
    </xf>
    <xf numFmtId="0" fontId="17" fillId="0" borderId="104" xfId="0" applyFont="1" applyBorder="1" applyAlignment="1">
      <alignment horizontal="center" vertical="center" wrapText="1"/>
    </xf>
    <xf numFmtId="0" fontId="15" fillId="0" borderId="81" xfId="0" applyFont="1" applyBorder="1" applyAlignment="1">
      <alignment horizontal="left" vertical="center" wrapText="1"/>
    </xf>
    <xf numFmtId="0" fontId="15" fillId="0" borderId="74" xfId="0" applyFont="1" applyBorder="1" applyAlignment="1">
      <alignment horizontal="left" vertical="center" wrapText="1"/>
    </xf>
  </cellXfs>
  <cellStyles count="5">
    <cellStyle name="Comma" xfId="1" builtinId="3"/>
    <cellStyle name="Currency" xfId="2" builtinId="4"/>
    <cellStyle name="Normal" xfId="0" builtinId="0"/>
    <cellStyle name="Normal 2"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Material and Services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5949256342957"/>
          <c:y val="0.18097222222222226"/>
          <c:w val="0.84596062992125987"/>
          <c:h val="0.72088764946048411"/>
        </c:manualLayout>
      </c:layout>
      <c:barChart>
        <c:barDir val="col"/>
        <c:grouping val="clustered"/>
        <c:varyColors val="0"/>
        <c:ser>
          <c:idx val="0"/>
          <c:order val="0"/>
          <c:spPr>
            <a:solidFill>
              <a:srgbClr val="FF0000"/>
            </a:solidFill>
            <a:ln>
              <a:noFill/>
            </a:ln>
            <a:effectLst/>
          </c:spPr>
          <c:invertIfNegative val="0"/>
          <c:dPt>
            <c:idx val="1"/>
            <c:invertIfNegative val="0"/>
            <c:bubble3D val="0"/>
            <c:spPr>
              <a:solidFill>
                <a:schemeClr val="tx2"/>
              </a:solidFill>
              <a:ln>
                <a:noFill/>
              </a:ln>
              <a:effectLst/>
            </c:spPr>
            <c:extLst>
              <c:ext xmlns:c16="http://schemas.microsoft.com/office/drawing/2014/chart" uri="{C3380CC4-5D6E-409C-BE32-E72D297353CC}">
                <c16:uniqueId val="{00000001-041C-4CD7-956E-4FC00B1F2DE7}"/>
              </c:ext>
            </c:extLst>
          </c:dPt>
          <c:dPt>
            <c:idx val="2"/>
            <c:invertIfNegative val="0"/>
            <c:bubble3D val="0"/>
            <c:spPr>
              <a:solidFill>
                <a:srgbClr val="92D050"/>
              </a:solidFill>
              <a:ln>
                <a:noFill/>
              </a:ln>
              <a:effectLst/>
            </c:spPr>
            <c:extLst>
              <c:ext xmlns:c16="http://schemas.microsoft.com/office/drawing/2014/chart" uri="{C3380CC4-5D6E-409C-BE32-E72D297353CC}">
                <c16:uniqueId val="{00000002-041C-4CD7-956E-4FC00B1F2DE7}"/>
              </c:ext>
            </c:extLst>
          </c:dPt>
          <c:dPt>
            <c:idx val="3"/>
            <c:invertIfNegative val="0"/>
            <c:bubble3D val="0"/>
            <c:spPr>
              <a:solidFill>
                <a:srgbClr val="7030A0"/>
              </a:solidFill>
              <a:ln>
                <a:noFill/>
              </a:ln>
              <a:effectLst/>
            </c:spPr>
            <c:extLst>
              <c:ext xmlns:c16="http://schemas.microsoft.com/office/drawing/2014/chart" uri="{C3380CC4-5D6E-409C-BE32-E72D297353CC}">
                <c16:uniqueId val="{00000003-041C-4CD7-956E-4FC00B1F2DE7}"/>
              </c:ext>
            </c:extLst>
          </c:dPt>
          <c:cat>
            <c:numRef>
              <c:f>'LB31 GENL'!$N$23:$N$26</c:f>
              <c:numCache>
                <c:formatCode>General</c:formatCode>
                <c:ptCount val="4"/>
              </c:numCache>
            </c:numRef>
          </c:cat>
          <c:val>
            <c:numRef>
              <c:f>'LB31 GENL'!$O$23:$O$26</c:f>
              <c:numCache>
                <c:formatCode>General</c:formatCode>
                <c:ptCount val="4"/>
              </c:numCache>
            </c:numRef>
          </c:val>
          <c:extLst>
            <c:ext xmlns:c16="http://schemas.microsoft.com/office/drawing/2014/chart" uri="{C3380CC4-5D6E-409C-BE32-E72D297353CC}">
              <c16:uniqueId val="{00000000-1DE0-48E1-AB3C-DC0F50BD0695}"/>
            </c:ext>
          </c:extLst>
        </c:ser>
        <c:dLbls>
          <c:showLegendKey val="0"/>
          <c:showVal val="0"/>
          <c:showCatName val="0"/>
          <c:showSerName val="0"/>
          <c:showPercent val="0"/>
          <c:showBubbleSize val="0"/>
        </c:dLbls>
        <c:gapWidth val="219"/>
        <c:overlap val="-27"/>
        <c:axId val="486507760"/>
        <c:axId val="486509840"/>
      </c:barChart>
      <c:catAx>
        <c:axId val="48650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509840"/>
        <c:crosses val="autoZero"/>
        <c:auto val="1"/>
        <c:lblAlgn val="ctr"/>
        <c:lblOffset val="100"/>
        <c:noMultiLvlLbl val="0"/>
      </c:catAx>
      <c:valAx>
        <c:axId val="4865098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50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167640</xdr:colOff>
      <xdr:row>40</xdr:row>
      <xdr:rowOff>11430</xdr:rowOff>
    </xdr:from>
    <xdr:to>
      <xdr:col>15</xdr:col>
      <xdr:colOff>91440</xdr:colOff>
      <xdr:row>56</xdr:row>
      <xdr:rowOff>140970</xdr:rowOff>
    </xdr:to>
    <xdr:graphicFrame macro="">
      <xdr:nvGraphicFramePr>
        <xdr:cNvPr id="2" name="Chart 1">
          <a:extLst>
            <a:ext uri="{FF2B5EF4-FFF2-40B4-BE49-F238E27FC236}">
              <a16:creationId xmlns:a16="http://schemas.microsoft.com/office/drawing/2014/main" id="{764F1194-ACAD-03D9-740A-B82EB500AE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4</xdr:col>
      <xdr:colOff>1771650</xdr:colOff>
      <xdr:row>7</xdr:row>
      <xdr:rowOff>133350</xdr:rowOff>
    </xdr:to>
    <xdr:sp macro="" textlink="">
      <xdr:nvSpPr>
        <xdr:cNvPr id="2" name="Text 1">
          <a:extLst>
            <a:ext uri="{FF2B5EF4-FFF2-40B4-BE49-F238E27FC236}">
              <a16:creationId xmlns:a16="http://schemas.microsoft.com/office/drawing/2014/main" id="{00000000-0008-0000-0600-000002000000}"/>
            </a:ext>
          </a:extLst>
        </xdr:cNvPr>
        <xdr:cNvSpPr txBox="1">
          <a:spLocks noChangeArrowheads="1"/>
        </xdr:cNvSpPr>
      </xdr:nvSpPr>
      <xdr:spPr bwMode="auto">
        <a:xfrm>
          <a:off x="0" y="314325"/>
          <a:ext cx="9410700" cy="1085850"/>
        </a:xfrm>
        <a:prstGeom prst="rect">
          <a:avLst/>
        </a:prstGeom>
        <a:noFill/>
        <a:ln w="9525">
          <a:solidFill>
            <a:srgbClr val="000000"/>
          </a:solidFill>
          <a:miter lim="800000"/>
          <a:headEnd/>
          <a:tailEnd/>
        </a:ln>
      </xdr:spPr>
      <xdr:txBody>
        <a:bodyPr vertOverflow="clip" wrap="square" lIns="27432" tIns="22860" rIns="0" bIns="0" anchor="t" upright="1"/>
        <a:lstStyle/>
        <a:p>
          <a:pPr algn="l" rtl="1">
            <a:lnSpc>
              <a:spcPts val="1100"/>
            </a:lnSpc>
            <a:defRPr sz="1000"/>
          </a:pPr>
          <a:endParaRPr lang="en-US" sz="1000" b="0" i="0" strike="noStrike">
            <a:solidFill>
              <a:srgbClr val="000000"/>
            </a:solidFill>
            <a:latin typeface="Arial"/>
            <a:cs typeface="Arial"/>
          </a:endParaRPr>
        </a:p>
        <a:p>
          <a:pPr algn="l" rtl="1">
            <a:lnSpc>
              <a:spcPts val="1100"/>
            </a:lnSpc>
            <a:defRPr sz="1000"/>
          </a:pPr>
          <a:r>
            <a:rPr lang="en-US" sz="1000" b="0" i="0" strike="noStrike">
              <a:solidFill>
                <a:srgbClr val="000000"/>
              </a:solidFill>
              <a:latin typeface="Arial"/>
              <a:cs typeface="Arial"/>
            </a:rPr>
            <a:t>A public meeting of the Seal Rock Rural Fire Protection District will be held on June 10, 2021 at 6:30 pm at 10349 NW Rand St., Seal Rock Fire Administration Building, Seal Rock, Oregon. The purpose of this meeting is to discuss the budget for the fiscal year beginning July 1, 2021 as approved by the Seal Rock Rural Fire Protection District Budget Committee.  A summary of the budget is presented below. A copy of the budget may be inspected or obtained at the above location between the hours of 9:00 a.m. and 1:00 p.m., or online at sealrockfire@peak.com. This budget is for an  annual  budget period.  This budget was prepared on a basis of accounting that is accrual,</a:t>
          </a:r>
          <a:r>
            <a:rPr lang="en-US" sz="750" b="0" i="0" strike="noStrike">
              <a:solidFill>
                <a:srgbClr val="000000"/>
              </a:solidFill>
              <a:latin typeface="Arial"/>
              <a:cs typeface="Arial"/>
            </a:rPr>
            <a:t> </a:t>
          </a:r>
          <a:r>
            <a:rPr lang="en-US" sz="1000" b="0" i="0" strike="noStrike">
              <a:solidFill>
                <a:srgbClr val="000000"/>
              </a:solidFill>
              <a:latin typeface="Arial"/>
              <a:cs typeface="Arial"/>
            </a:rPr>
            <a:t>the same as the preceding year. </a:t>
          </a:r>
        </a:p>
        <a:p>
          <a:pPr algn="l" rtl="1">
            <a:defRPr sz="1000"/>
          </a:pPr>
          <a:endParaRPr lang="en-US" sz="1000" b="0" i="0" strike="noStrike">
            <a:solidFill>
              <a:srgbClr val="000000"/>
            </a:solidFill>
            <a:latin typeface="Arial"/>
            <a:cs typeface="Arial"/>
          </a:endParaRPr>
        </a:p>
      </xdr:txBody>
    </xdr:sp>
    <xdr:clientData/>
  </xdr:twoCellAnchor>
  <xdr:twoCellAnchor editAs="oneCell">
    <xdr:from>
      <xdr:col>3</xdr:col>
      <xdr:colOff>438150</xdr:colOff>
      <xdr:row>47</xdr:row>
      <xdr:rowOff>0</xdr:rowOff>
    </xdr:from>
    <xdr:to>
      <xdr:col>3</xdr:col>
      <xdr:colOff>495300</xdr:colOff>
      <xdr:row>48</xdr:row>
      <xdr:rowOff>28575</xdr:rowOff>
    </xdr:to>
    <xdr:sp macro="" textlink="">
      <xdr:nvSpPr>
        <xdr:cNvPr id="1136" name="Text Box 3">
          <a:extLst>
            <a:ext uri="{FF2B5EF4-FFF2-40B4-BE49-F238E27FC236}">
              <a16:creationId xmlns:a16="http://schemas.microsoft.com/office/drawing/2014/main" id="{00000000-0008-0000-0600-000070040000}"/>
            </a:ext>
          </a:extLst>
        </xdr:cNvPr>
        <xdr:cNvSpPr txBox="1">
          <a:spLocks noChangeArrowheads="1"/>
        </xdr:cNvSpPr>
      </xdr:nvSpPr>
      <xdr:spPr bwMode="auto">
        <a:xfrm>
          <a:off x="6305550" y="8239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438150</xdr:colOff>
      <xdr:row>47</xdr:row>
      <xdr:rowOff>0</xdr:rowOff>
    </xdr:from>
    <xdr:to>
      <xdr:col>3</xdr:col>
      <xdr:colOff>495300</xdr:colOff>
      <xdr:row>48</xdr:row>
      <xdr:rowOff>28575</xdr:rowOff>
    </xdr:to>
    <xdr:sp macro="" textlink="">
      <xdr:nvSpPr>
        <xdr:cNvPr id="1137" name="Text Box 5">
          <a:extLst>
            <a:ext uri="{FF2B5EF4-FFF2-40B4-BE49-F238E27FC236}">
              <a16:creationId xmlns:a16="http://schemas.microsoft.com/office/drawing/2014/main" id="{00000000-0008-0000-0600-000071040000}"/>
            </a:ext>
          </a:extLst>
        </xdr:cNvPr>
        <xdr:cNvSpPr txBox="1">
          <a:spLocks noChangeArrowheads="1"/>
        </xdr:cNvSpPr>
      </xdr:nvSpPr>
      <xdr:spPr bwMode="auto">
        <a:xfrm>
          <a:off x="6305550" y="8239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47</xdr:row>
      <xdr:rowOff>0</xdr:rowOff>
    </xdr:from>
    <xdr:to>
      <xdr:col>2</xdr:col>
      <xdr:colOff>495300</xdr:colOff>
      <xdr:row>48</xdr:row>
      <xdr:rowOff>28575</xdr:rowOff>
    </xdr:to>
    <xdr:sp macro="" textlink="">
      <xdr:nvSpPr>
        <xdr:cNvPr id="1138" name="Text Box 3">
          <a:extLst>
            <a:ext uri="{FF2B5EF4-FFF2-40B4-BE49-F238E27FC236}">
              <a16:creationId xmlns:a16="http://schemas.microsoft.com/office/drawing/2014/main" id="{00000000-0008-0000-0600-000072040000}"/>
            </a:ext>
          </a:extLst>
        </xdr:cNvPr>
        <xdr:cNvSpPr txBox="1">
          <a:spLocks noChangeArrowheads="1"/>
        </xdr:cNvSpPr>
      </xdr:nvSpPr>
      <xdr:spPr bwMode="auto">
        <a:xfrm>
          <a:off x="4533900" y="8239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438150</xdr:colOff>
      <xdr:row>47</xdr:row>
      <xdr:rowOff>0</xdr:rowOff>
    </xdr:from>
    <xdr:to>
      <xdr:col>2</xdr:col>
      <xdr:colOff>495300</xdr:colOff>
      <xdr:row>48</xdr:row>
      <xdr:rowOff>28575</xdr:rowOff>
    </xdr:to>
    <xdr:sp macro="" textlink="">
      <xdr:nvSpPr>
        <xdr:cNvPr id="1139" name="Text Box 5">
          <a:extLst>
            <a:ext uri="{FF2B5EF4-FFF2-40B4-BE49-F238E27FC236}">
              <a16:creationId xmlns:a16="http://schemas.microsoft.com/office/drawing/2014/main" id="{00000000-0008-0000-0600-000073040000}"/>
            </a:ext>
          </a:extLst>
        </xdr:cNvPr>
        <xdr:cNvSpPr txBox="1">
          <a:spLocks noChangeArrowheads="1"/>
        </xdr:cNvSpPr>
      </xdr:nvSpPr>
      <xdr:spPr bwMode="auto">
        <a:xfrm>
          <a:off x="4533900" y="8239125"/>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showWhiteSpace="0" view="pageLayout" topLeftCell="B9" zoomScaleNormal="100" workbookViewId="0">
      <selection activeCell="H9" sqref="H9:H40"/>
    </sheetView>
  </sheetViews>
  <sheetFormatPr defaultColWidth="0" defaultRowHeight="15.6" zeroHeight="1" x14ac:dyDescent="0.3"/>
  <cols>
    <col min="1" max="1" width="3.6640625" style="1" customWidth="1"/>
    <col min="2" max="2" width="12.109375" style="1" customWidth="1"/>
    <col min="3" max="3" width="13" style="1" customWidth="1"/>
    <col min="4" max="4" width="13.44140625" style="2" customWidth="1"/>
    <col min="5" max="5" width="46.6640625" customWidth="1"/>
    <col min="6" max="6" width="12.6640625" customWidth="1"/>
    <col min="7" max="7" width="13" customWidth="1"/>
    <col min="8" max="8" width="14" customWidth="1"/>
    <col min="9" max="9" width="4.109375" style="190" customWidth="1"/>
  </cols>
  <sheetData>
    <row r="1" spans="1:9" x14ac:dyDescent="0.3">
      <c r="B1" s="386" t="s">
        <v>1</v>
      </c>
      <c r="C1" s="386"/>
      <c r="D1"/>
      <c r="E1" s="3" t="s">
        <v>9</v>
      </c>
      <c r="G1" s="387"/>
      <c r="H1" s="387"/>
      <c r="I1" s="215"/>
    </row>
    <row r="2" spans="1:9" ht="17.399999999999999" x14ac:dyDescent="0.3">
      <c r="B2" s="386" t="s">
        <v>25</v>
      </c>
      <c r="C2" s="386"/>
      <c r="D2"/>
      <c r="E2" s="3" t="s">
        <v>26</v>
      </c>
      <c r="F2" s="176"/>
      <c r="G2" s="15"/>
      <c r="H2" s="16"/>
      <c r="I2" s="216"/>
    </row>
    <row r="3" spans="1:9" ht="12" customHeight="1" x14ac:dyDescent="0.25">
      <c r="B3" s="388"/>
      <c r="C3" s="388"/>
      <c r="D3"/>
      <c r="E3" s="5"/>
      <c r="F3" s="389"/>
      <c r="G3" s="389"/>
      <c r="H3" s="389"/>
    </row>
    <row r="4" spans="1:9" ht="15.75" customHeight="1" x14ac:dyDescent="0.25">
      <c r="A4" s="390"/>
      <c r="B4" s="391" t="s">
        <v>3</v>
      </c>
      <c r="C4" s="391"/>
      <c r="D4" s="391"/>
      <c r="E4" s="392" t="s">
        <v>27</v>
      </c>
      <c r="F4" s="393" t="s">
        <v>229</v>
      </c>
      <c r="G4" s="394"/>
      <c r="H4" s="394"/>
      <c r="I4" s="395"/>
    </row>
    <row r="5" spans="1:9" ht="15.75" customHeight="1" x14ac:dyDescent="0.25">
      <c r="A5" s="390"/>
      <c r="B5" s="394" t="s">
        <v>5</v>
      </c>
      <c r="C5" s="394"/>
      <c r="D5" s="138" t="s">
        <v>41</v>
      </c>
      <c r="E5" s="392"/>
      <c r="F5" s="396" t="s">
        <v>6</v>
      </c>
      <c r="G5" s="396" t="s">
        <v>7</v>
      </c>
      <c r="H5" s="396" t="s">
        <v>8</v>
      </c>
      <c r="I5" s="395"/>
    </row>
    <row r="6" spans="1:9" ht="15.75" customHeight="1" x14ac:dyDescent="0.25">
      <c r="A6" s="390"/>
      <c r="B6" s="138" t="s">
        <v>42</v>
      </c>
      <c r="C6" s="138" t="s">
        <v>43</v>
      </c>
      <c r="D6" s="80" t="s">
        <v>44</v>
      </c>
      <c r="E6" s="392"/>
      <c r="F6" s="396"/>
      <c r="G6" s="396"/>
      <c r="H6" s="396"/>
      <c r="I6" s="395"/>
    </row>
    <row r="7" spans="1:9" ht="15.75" customHeight="1" x14ac:dyDescent="0.25">
      <c r="A7" s="390"/>
      <c r="B7" s="139" t="s">
        <v>180</v>
      </c>
      <c r="C7" s="139" t="s">
        <v>231</v>
      </c>
      <c r="D7" s="139" t="s">
        <v>230</v>
      </c>
      <c r="E7" s="392"/>
      <c r="F7" s="396"/>
      <c r="G7" s="396"/>
      <c r="H7" s="396"/>
      <c r="I7" s="395"/>
    </row>
    <row r="8" spans="1:9" ht="12.6" customHeight="1" x14ac:dyDescent="0.25">
      <c r="A8" s="39"/>
      <c r="B8" s="56"/>
      <c r="C8" s="39"/>
      <c r="D8" s="39"/>
      <c r="E8" s="39"/>
      <c r="F8" s="39"/>
      <c r="G8" s="39"/>
      <c r="H8" s="39"/>
      <c r="I8" s="217"/>
    </row>
    <row r="9" spans="1:9" ht="12.6" customHeight="1" x14ac:dyDescent="0.25">
      <c r="A9" s="42">
        <v>1</v>
      </c>
      <c r="B9" s="345">
        <v>409000</v>
      </c>
      <c r="C9" s="248">
        <v>300609</v>
      </c>
      <c r="D9" s="248">
        <v>339000</v>
      </c>
      <c r="E9" s="42" t="s">
        <v>137</v>
      </c>
      <c r="F9" s="248">
        <v>338428</v>
      </c>
      <c r="G9" s="248">
        <v>338428</v>
      </c>
      <c r="H9" s="248">
        <v>338428</v>
      </c>
      <c r="I9" s="352">
        <v>1</v>
      </c>
    </row>
    <row r="10" spans="1:9" ht="12.6" customHeight="1" x14ac:dyDescent="0.25">
      <c r="A10" s="42">
        <v>2</v>
      </c>
      <c r="B10" s="346"/>
      <c r="C10" s="248"/>
      <c r="D10" s="248"/>
      <c r="E10" s="41">
        <v>2</v>
      </c>
      <c r="F10" s="248"/>
      <c r="G10" s="248"/>
      <c r="H10" s="248"/>
      <c r="I10" s="352">
        <v>2</v>
      </c>
    </row>
    <row r="11" spans="1:9" ht="12.6" customHeight="1" x14ac:dyDescent="0.25">
      <c r="A11" s="42">
        <v>3</v>
      </c>
      <c r="B11" s="346">
        <v>8000</v>
      </c>
      <c r="C11" s="248">
        <v>2500</v>
      </c>
      <c r="D11" s="248">
        <v>4000</v>
      </c>
      <c r="E11" s="42" t="s">
        <v>28</v>
      </c>
      <c r="F11" s="248">
        <v>6000</v>
      </c>
      <c r="G11" s="248">
        <v>6000</v>
      </c>
      <c r="H11" s="248">
        <v>6000</v>
      </c>
      <c r="I11" s="352">
        <v>3</v>
      </c>
    </row>
    <row r="12" spans="1:9" ht="12.6" customHeight="1" x14ac:dyDescent="0.25">
      <c r="A12" s="42">
        <v>4</v>
      </c>
      <c r="B12" s="346">
        <v>9000</v>
      </c>
      <c r="C12" s="248">
        <v>2000</v>
      </c>
      <c r="D12" s="248">
        <v>3000</v>
      </c>
      <c r="E12" s="42" t="s">
        <v>243</v>
      </c>
      <c r="F12" s="248">
        <v>6000</v>
      </c>
      <c r="G12" s="248">
        <v>6000</v>
      </c>
      <c r="H12" s="248">
        <v>6000</v>
      </c>
      <c r="I12" s="352">
        <v>4</v>
      </c>
    </row>
    <row r="13" spans="1:9" ht="12.6" customHeight="1" x14ac:dyDescent="0.25">
      <c r="A13" s="42">
        <v>5</v>
      </c>
      <c r="B13" s="346"/>
      <c r="C13" s="248"/>
      <c r="D13" s="248"/>
      <c r="E13" s="57">
        <v>5</v>
      </c>
      <c r="F13" s="248"/>
      <c r="G13" s="248"/>
      <c r="H13" s="248"/>
      <c r="I13" s="352">
        <v>5</v>
      </c>
    </row>
    <row r="14" spans="1:9" ht="12.6" customHeight="1" x14ac:dyDescent="0.25">
      <c r="A14" s="42">
        <v>6</v>
      </c>
      <c r="B14" s="346"/>
      <c r="C14" s="248"/>
      <c r="D14" s="248"/>
      <c r="E14" s="41" t="s">
        <v>72</v>
      </c>
      <c r="F14" s="248"/>
      <c r="G14" s="248"/>
      <c r="H14" s="248"/>
      <c r="I14" s="352">
        <v>6</v>
      </c>
    </row>
    <row r="15" spans="1:9" ht="12.6" customHeight="1" x14ac:dyDescent="0.25">
      <c r="A15" s="42">
        <v>7</v>
      </c>
      <c r="B15" s="346">
        <v>500</v>
      </c>
      <c r="C15" s="248"/>
      <c r="D15" s="248">
        <v>500</v>
      </c>
      <c r="E15" s="41" t="s">
        <v>29</v>
      </c>
      <c r="F15" s="248">
        <v>500</v>
      </c>
      <c r="G15" s="248">
        <v>500</v>
      </c>
      <c r="H15" s="248">
        <v>500</v>
      </c>
      <c r="I15" s="352">
        <v>7</v>
      </c>
    </row>
    <row r="16" spans="1:9" ht="12.6" customHeight="1" x14ac:dyDescent="0.25">
      <c r="A16" s="42">
        <v>8</v>
      </c>
      <c r="B16" s="346">
        <v>1000</v>
      </c>
      <c r="C16" s="248">
        <v>500</v>
      </c>
      <c r="D16" s="248">
        <v>0</v>
      </c>
      <c r="E16" s="41" t="s">
        <v>118</v>
      </c>
      <c r="F16" s="248"/>
      <c r="G16" s="248"/>
      <c r="H16" s="248"/>
      <c r="I16" s="352">
        <v>8</v>
      </c>
    </row>
    <row r="17" spans="1:9" ht="12.6" customHeight="1" x14ac:dyDescent="0.25">
      <c r="A17" s="42">
        <v>9</v>
      </c>
      <c r="B17" s="346">
        <v>700</v>
      </c>
      <c r="C17" s="248"/>
      <c r="D17" s="248"/>
      <c r="E17" s="41" t="s">
        <v>30</v>
      </c>
      <c r="F17" s="248"/>
      <c r="G17" s="248"/>
      <c r="H17" s="248"/>
      <c r="I17" s="352">
        <v>9</v>
      </c>
    </row>
    <row r="18" spans="1:9" ht="12.6" customHeight="1" x14ac:dyDescent="0.25">
      <c r="A18" s="42">
        <v>10</v>
      </c>
      <c r="B18" s="346"/>
      <c r="C18" s="248"/>
      <c r="D18" s="248"/>
      <c r="E18" s="41" t="s">
        <v>31</v>
      </c>
      <c r="F18" s="248"/>
      <c r="G18" s="248"/>
      <c r="H18" s="248"/>
      <c r="I18" s="352">
        <v>10</v>
      </c>
    </row>
    <row r="19" spans="1:9" ht="12.6" customHeight="1" x14ac:dyDescent="0.25">
      <c r="A19" s="42">
        <v>11</v>
      </c>
      <c r="B19" s="346">
        <v>5000</v>
      </c>
      <c r="C19" s="248">
        <v>150000</v>
      </c>
      <c r="D19" s="248">
        <v>75000</v>
      </c>
      <c r="E19" s="41" t="s">
        <v>32</v>
      </c>
      <c r="F19" s="248">
        <v>20000</v>
      </c>
      <c r="G19" s="248">
        <v>20000</v>
      </c>
      <c r="H19" s="248">
        <v>20000</v>
      </c>
      <c r="I19" s="352">
        <v>11</v>
      </c>
    </row>
    <row r="20" spans="1:9" ht="12.6" customHeight="1" x14ac:dyDescent="0.25">
      <c r="A20" s="42">
        <v>12</v>
      </c>
      <c r="B20" s="346"/>
      <c r="C20" s="248"/>
      <c r="D20" s="248"/>
      <c r="E20" s="41">
        <v>12</v>
      </c>
      <c r="F20" s="248"/>
      <c r="G20" s="248"/>
      <c r="H20" s="248"/>
      <c r="I20" s="352">
        <v>12</v>
      </c>
    </row>
    <row r="21" spans="1:9" ht="12.6" customHeight="1" x14ac:dyDescent="0.25">
      <c r="A21" s="42">
        <v>13</v>
      </c>
      <c r="B21" s="346">
        <v>100</v>
      </c>
      <c r="C21" s="248"/>
      <c r="D21" s="248"/>
      <c r="E21" s="41" t="s">
        <v>33</v>
      </c>
      <c r="F21" s="248"/>
      <c r="G21" s="248"/>
      <c r="H21" s="248"/>
      <c r="I21" s="352">
        <v>13</v>
      </c>
    </row>
    <row r="22" spans="1:9" ht="12.6" customHeight="1" x14ac:dyDescent="0.25">
      <c r="A22" s="42">
        <v>14</v>
      </c>
      <c r="B22" s="346"/>
      <c r="C22" s="248"/>
      <c r="D22" s="248"/>
      <c r="E22" s="41">
        <v>14</v>
      </c>
      <c r="F22" s="248"/>
      <c r="G22" s="248"/>
      <c r="H22" s="248"/>
      <c r="I22" s="352">
        <v>14</v>
      </c>
    </row>
    <row r="23" spans="1:9" ht="12.6" customHeight="1" x14ac:dyDescent="0.25">
      <c r="A23" s="42">
        <v>15</v>
      </c>
      <c r="B23" s="346"/>
      <c r="C23" s="248">
        <v>30000</v>
      </c>
      <c r="D23" s="248">
        <v>67330</v>
      </c>
      <c r="E23" s="41" t="s">
        <v>224</v>
      </c>
      <c r="F23" s="248">
        <v>0</v>
      </c>
      <c r="G23" s="248">
        <v>0</v>
      </c>
      <c r="H23" s="248">
        <v>0</v>
      </c>
      <c r="I23" s="352">
        <v>15</v>
      </c>
    </row>
    <row r="24" spans="1:9" ht="12.6" customHeight="1" x14ac:dyDescent="0.25">
      <c r="A24" s="42">
        <v>16</v>
      </c>
      <c r="B24" s="347"/>
      <c r="C24" s="342">
        <v>22000</v>
      </c>
      <c r="D24" s="342">
        <v>25700</v>
      </c>
      <c r="E24" s="41" t="s">
        <v>172</v>
      </c>
      <c r="F24" s="342">
        <v>0</v>
      </c>
      <c r="G24" s="342">
        <v>0</v>
      </c>
      <c r="H24" s="342">
        <v>0</v>
      </c>
      <c r="I24" s="352">
        <v>16</v>
      </c>
    </row>
    <row r="25" spans="1:9" ht="12.6" customHeight="1" x14ac:dyDescent="0.25">
      <c r="A25" s="42">
        <v>17</v>
      </c>
      <c r="B25" s="346"/>
      <c r="C25" s="248"/>
      <c r="D25" s="248"/>
      <c r="E25" s="41">
        <v>17</v>
      </c>
      <c r="F25" s="248"/>
      <c r="G25" s="248"/>
      <c r="H25" s="248"/>
      <c r="I25" s="352">
        <v>17</v>
      </c>
    </row>
    <row r="26" spans="1:9" ht="12.6" customHeight="1" x14ac:dyDescent="0.25">
      <c r="A26" s="42">
        <v>18</v>
      </c>
      <c r="B26" s="346"/>
      <c r="C26" s="248"/>
      <c r="D26" s="248"/>
      <c r="E26" s="41">
        <v>18</v>
      </c>
      <c r="F26" s="248"/>
      <c r="G26" s="248"/>
      <c r="H26" s="248"/>
      <c r="I26" s="352">
        <v>18</v>
      </c>
    </row>
    <row r="27" spans="1:9" ht="12.6" customHeight="1" x14ac:dyDescent="0.25">
      <c r="A27" s="42">
        <v>19</v>
      </c>
      <c r="B27" s="346"/>
      <c r="C27" s="248"/>
      <c r="D27" s="248"/>
      <c r="E27" s="41">
        <v>19</v>
      </c>
      <c r="F27" s="248"/>
      <c r="G27" s="248"/>
      <c r="H27" s="248"/>
      <c r="I27" s="352">
        <v>19</v>
      </c>
    </row>
    <row r="28" spans="1:9" ht="12.6" customHeight="1" x14ac:dyDescent="0.25">
      <c r="A28" s="42">
        <v>20</v>
      </c>
      <c r="B28" s="346"/>
      <c r="C28" s="248"/>
      <c r="D28" s="248"/>
      <c r="E28" s="41">
        <v>20</v>
      </c>
      <c r="F28" s="248"/>
      <c r="G28" s="248"/>
      <c r="H28" s="248"/>
      <c r="I28" s="352">
        <v>20</v>
      </c>
    </row>
    <row r="29" spans="1:9" ht="12.6" customHeight="1" x14ac:dyDescent="0.25">
      <c r="A29" s="42">
        <v>21</v>
      </c>
      <c r="B29" s="346"/>
      <c r="C29" s="248"/>
      <c r="D29" s="248"/>
      <c r="E29" s="41">
        <v>21</v>
      </c>
      <c r="F29" s="248"/>
      <c r="G29" s="248"/>
      <c r="H29" s="248"/>
      <c r="I29" s="352">
        <v>21</v>
      </c>
    </row>
    <row r="30" spans="1:9" ht="12.6" customHeight="1" x14ac:dyDescent="0.25">
      <c r="A30" s="42">
        <v>22</v>
      </c>
      <c r="B30" s="346"/>
      <c r="C30" s="248"/>
      <c r="D30" s="248"/>
      <c r="E30" s="41">
        <v>22</v>
      </c>
      <c r="F30" s="248"/>
      <c r="G30" s="248"/>
      <c r="H30" s="248"/>
      <c r="I30" s="352">
        <v>22</v>
      </c>
    </row>
    <row r="31" spans="1:9" ht="12.6" customHeight="1" x14ac:dyDescent="0.25">
      <c r="A31" s="42">
        <v>23</v>
      </c>
      <c r="B31" s="346"/>
      <c r="C31" s="248"/>
      <c r="D31" s="248"/>
      <c r="E31" s="41">
        <v>23</v>
      </c>
      <c r="F31" s="248"/>
      <c r="G31" s="248"/>
      <c r="H31" s="248"/>
      <c r="I31" s="352">
        <v>23</v>
      </c>
    </row>
    <row r="32" spans="1:9" ht="12.6" customHeight="1" x14ac:dyDescent="0.25">
      <c r="A32" s="42">
        <v>24</v>
      </c>
      <c r="B32" s="346"/>
      <c r="C32" s="248"/>
      <c r="D32" s="248"/>
      <c r="E32" s="41">
        <v>24</v>
      </c>
      <c r="F32" s="248"/>
      <c r="G32" s="248"/>
      <c r="H32" s="248"/>
      <c r="I32" s="352">
        <v>24</v>
      </c>
    </row>
    <row r="33" spans="1:9" ht="12.6" customHeight="1" x14ac:dyDescent="0.25">
      <c r="A33" s="42">
        <v>25</v>
      </c>
      <c r="B33" s="346"/>
      <c r="C33" s="248"/>
      <c r="D33" s="248"/>
      <c r="E33" s="41">
        <v>25</v>
      </c>
      <c r="F33" s="248"/>
      <c r="G33" s="248"/>
      <c r="H33" s="248"/>
      <c r="I33" s="352">
        <v>25</v>
      </c>
    </row>
    <row r="34" spans="1:9" ht="12.6" customHeight="1" x14ac:dyDescent="0.25">
      <c r="A34" s="42">
        <v>26</v>
      </c>
      <c r="B34" s="346"/>
      <c r="C34" s="248"/>
      <c r="D34" s="248"/>
      <c r="E34" s="41">
        <v>26</v>
      </c>
      <c r="F34" s="248"/>
      <c r="G34" s="248"/>
      <c r="H34" s="248"/>
      <c r="I34" s="352">
        <v>26</v>
      </c>
    </row>
    <row r="35" spans="1:9" ht="12.6" customHeight="1" x14ac:dyDescent="0.25">
      <c r="A35" s="42">
        <v>27</v>
      </c>
      <c r="B35" s="346"/>
      <c r="C35" s="248"/>
      <c r="D35" s="248"/>
      <c r="E35" s="41">
        <v>27</v>
      </c>
      <c r="F35" s="248"/>
      <c r="G35" s="248"/>
      <c r="H35" s="248"/>
      <c r="I35" s="352">
        <v>27</v>
      </c>
    </row>
    <row r="36" spans="1:9" ht="12.6" customHeight="1" x14ac:dyDescent="0.25">
      <c r="A36" s="42">
        <v>28</v>
      </c>
      <c r="B36" s="346"/>
      <c r="C36" s="248"/>
      <c r="D36" s="248"/>
      <c r="E36" s="41">
        <v>28</v>
      </c>
      <c r="F36" s="248"/>
      <c r="G36" s="248"/>
      <c r="H36" s="248"/>
      <c r="I36" s="352">
        <v>28</v>
      </c>
    </row>
    <row r="37" spans="1:9" ht="12.6" customHeight="1" x14ac:dyDescent="0.25">
      <c r="A37" s="42">
        <v>29</v>
      </c>
      <c r="B37" s="345">
        <f>SUM(B9:B36)</f>
        <v>433300</v>
      </c>
      <c r="C37" s="248">
        <f>SUM(C9:C36)</f>
        <v>507609</v>
      </c>
      <c r="D37" s="248">
        <f>SUM(D9:D36)</f>
        <v>514530</v>
      </c>
      <c r="E37" s="42" t="s">
        <v>34</v>
      </c>
      <c r="F37" s="248">
        <f>SUM(F9:F36)</f>
        <v>370928</v>
      </c>
      <c r="G37" s="248">
        <f>SUM(G9:G36)</f>
        <v>370928</v>
      </c>
      <c r="H37" s="248">
        <f>SUM(H9:H36)</f>
        <v>370928</v>
      </c>
      <c r="I37" s="352">
        <v>29</v>
      </c>
    </row>
    <row r="38" spans="1:9" ht="12.6" customHeight="1" x14ac:dyDescent="0.25">
      <c r="A38" s="42">
        <v>30</v>
      </c>
      <c r="B38" s="346">
        <v>242471</v>
      </c>
      <c r="C38" s="248">
        <v>251745</v>
      </c>
      <c r="D38" s="248">
        <v>265680</v>
      </c>
      <c r="E38" s="42" t="s">
        <v>35</v>
      </c>
      <c r="F38" s="248">
        <v>274773</v>
      </c>
      <c r="G38" s="248">
        <v>274773</v>
      </c>
      <c r="H38" s="248">
        <v>274773</v>
      </c>
      <c r="I38" s="352">
        <v>30</v>
      </c>
    </row>
    <row r="39" spans="1:9" ht="12.6" customHeight="1" thickBot="1" x14ac:dyDescent="0.3">
      <c r="A39" s="47">
        <v>31</v>
      </c>
      <c r="B39" s="348"/>
      <c r="C39" s="343"/>
      <c r="D39" s="343"/>
      <c r="E39" s="47" t="s">
        <v>36</v>
      </c>
      <c r="F39" s="343"/>
      <c r="G39" s="343"/>
      <c r="H39" s="343"/>
      <c r="I39" s="353">
        <v>31</v>
      </c>
    </row>
    <row r="40" spans="1:9" ht="15.75" customHeight="1" thickBot="1" x14ac:dyDescent="0.3">
      <c r="A40" s="17">
        <v>32</v>
      </c>
      <c r="B40" s="349">
        <f>SUM(B37:B39)</f>
        <v>675771</v>
      </c>
      <c r="C40" s="344">
        <f>SUM(C37:C39)</f>
        <v>759354</v>
      </c>
      <c r="D40" s="344">
        <f>SUM(D37:D39)</f>
        <v>780210</v>
      </c>
      <c r="E40" s="18" t="s">
        <v>37</v>
      </c>
      <c r="F40" s="344">
        <f>SUM(F37:F39)</f>
        <v>645701</v>
      </c>
      <c r="G40" s="344">
        <f>SUM(G37:G39)</f>
        <v>645701</v>
      </c>
      <c r="H40" s="344">
        <f>SUM(H37:H39)</f>
        <v>645701</v>
      </c>
      <c r="I40" s="354">
        <v>32</v>
      </c>
    </row>
    <row r="41" spans="1:9" ht="19.5" customHeight="1" x14ac:dyDescent="0.25">
      <c r="D41"/>
      <c r="E41" s="351"/>
      <c r="F41" s="351"/>
    </row>
    <row r="42" spans="1:9" ht="12.9" customHeight="1" x14ac:dyDescent="0.3"/>
    <row r="43" spans="1:9" ht="12.9" customHeight="1" x14ac:dyDescent="0.3">
      <c r="B43" s="45"/>
    </row>
    <row r="44" spans="1:9" ht="15" customHeight="1" x14ac:dyDescent="0.3"/>
    <row r="45" spans="1:9" ht="10.5" hidden="1" customHeight="1" x14ac:dyDescent="0.3"/>
    <row r="46" spans="1:9" ht="10.5" hidden="1" customHeight="1" x14ac:dyDescent="0.3"/>
    <row r="47" spans="1:9" ht="10.5" hidden="1" customHeight="1" x14ac:dyDescent="0.3"/>
    <row r="48" spans="1:9" ht="10.5" hidden="1" customHeight="1" x14ac:dyDescent="0.3"/>
    <row r="49" ht="10.5" hidden="1" customHeight="1" x14ac:dyDescent="0.3"/>
    <row r="50" ht="10.5" hidden="1" customHeight="1" x14ac:dyDescent="0.3"/>
    <row r="51" ht="10.5" hidden="1" customHeight="1" x14ac:dyDescent="0.3"/>
    <row r="52" ht="10.5" hidden="1" customHeight="1" x14ac:dyDescent="0.3"/>
    <row r="53" ht="10.5" hidden="1" customHeight="1" x14ac:dyDescent="0.3"/>
    <row r="54" ht="9.75" hidden="1" customHeight="1" x14ac:dyDescent="0.3"/>
    <row r="55" ht="9.75" hidden="1" customHeight="1" x14ac:dyDescent="0.3"/>
    <row r="56" ht="9.75" hidden="1" customHeight="1" x14ac:dyDescent="0.3"/>
    <row r="57" ht="9.75" hidden="1" customHeight="1" x14ac:dyDescent="0.3"/>
    <row r="58" ht="9.75" hidden="1" customHeight="1" x14ac:dyDescent="0.3"/>
    <row r="59" ht="9.75" hidden="1" customHeight="1" x14ac:dyDescent="0.3"/>
    <row r="60" ht="9.75" hidden="1" customHeight="1" x14ac:dyDescent="0.3"/>
    <row r="63" x14ac:dyDescent="0.3"/>
  </sheetData>
  <mergeCells count="14">
    <mergeCell ref="A4:A7"/>
    <mergeCell ref="B4:D4"/>
    <mergeCell ref="E4:E7"/>
    <mergeCell ref="F4:H4"/>
    <mergeCell ref="I4:I7"/>
    <mergeCell ref="B5:C5"/>
    <mergeCell ref="F5:F7"/>
    <mergeCell ref="G5:G7"/>
    <mergeCell ref="H5:H7"/>
    <mergeCell ref="B1:C1"/>
    <mergeCell ref="G1:H1"/>
    <mergeCell ref="B2:C2"/>
    <mergeCell ref="B3:C3"/>
    <mergeCell ref="F3:H3"/>
  </mergeCells>
  <pageMargins left="0.623" right="0.2" top="0.75" bottom="0.75" header="0.207666666666667" footer="0.3"/>
  <pageSetup scale="91" orientation="landscape" r:id="rId1"/>
  <headerFooter>
    <oddHeader xml:space="preserve">&amp;LPage 1&amp;C&amp;"Arial,Bold"&amp;16&amp;KFF0000Seal Rock Fire District
&amp;14FY2024-2025 budget&amp;RPage 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32A76-EC17-4CA0-9DC9-6DFE8429CD57}">
  <sheetPr>
    <pageSetUpPr fitToPage="1"/>
  </sheetPr>
  <dimension ref="A1:N51"/>
  <sheetViews>
    <sheetView view="pageLayout" topLeftCell="A10" zoomScaleNormal="100" workbookViewId="0">
      <selection activeCell="H11" sqref="H11:H35"/>
    </sheetView>
  </sheetViews>
  <sheetFormatPr defaultColWidth="0" defaultRowHeight="0" customHeight="1" zeroHeight="1" x14ac:dyDescent="0.25"/>
  <cols>
    <col min="1" max="1" width="3.6640625" customWidth="1"/>
    <col min="2" max="2" width="13.21875" customWidth="1"/>
    <col min="3" max="3" width="13.88671875" customWidth="1"/>
    <col min="4" max="4" width="12.44140625" customWidth="1"/>
    <col min="5" max="5" width="39.6640625" customWidth="1"/>
    <col min="6" max="6" width="14.77734375" customWidth="1"/>
    <col min="7" max="7" width="15.88671875" customWidth="1"/>
    <col min="8" max="8" width="14.109375" customWidth="1"/>
    <col min="9" max="9" width="11.21875" hidden="1" customWidth="1"/>
    <col min="10" max="10" width="4.33203125" style="190" customWidth="1"/>
  </cols>
  <sheetData>
    <row r="1" spans="1:14" ht="15" x14ac:dyDescent="0.25">
      <c r="A1" s="20"/>
      <c r="B1" s="20"/>
      <c r="C1" s="20"/>
      <c r="G1" s="21"/>
      <c r="H1" s="21"/>
      <c r="I1" s="21"/>
      <c r="J1" s="21"/>
    </row>
    <row r="2" spans="1:14" ht="25.2" customHeight="1" x14ac:dyDescent="0.4">
      <c r="A2" s="20"/>
      <c r="B2" s="22" t="s">
        <v>1</v>
      </c>
      <c r="C2" s="20"/>
      <c r="D2" s="398" t="s">
        <v>235</v>
      </c>
      <c r="E2" s="399"/>
      <c r="F2" s="399"/>
      <c r="J2" s="21"/>
      <c r="N2" s="23"/>
    </row>
    <row r="3" spans="1:14" ht="22.8" customHeight="1" x14ac:dyDescent="0.4">
      <c r="A3" s="20"/>
      <c r="B3" s="22" t="s">
        <v>39</v>
      </c>
      <c r="C3" s="20"/>
      <c r="E3" s="357" t="s">
        <v>236</v>
      </c>
      <c r="F3" s="400"/>
      <c r="G3" s="401"/>
      <c r="H3" s="401"/>
      <c r="I3" s="163"/>
      <c r="J3" s="21"/>
    </row>
    <row r="4" spans="1:14" ht="18.600000000000001" customHeight="1" x14ac:dyDescent="0.35">
      <c r="A4" s="25"/>
      <c r="B4" s="25"/>
      <c r="C4" s="25"/>
      <c r="D4" s="26"/>
      <c r="E4" s="24" t="s">
        <v>26</v>
      </c>
      <c r="F4" s="23"/>
      <c r="G4" s="402" t="s">
        <v>10</v>
      </c>
      <c r="H4" s="402"/>
      <c r="I4" s="402"/>
      <c r="J4" s="403"/>
    </row>
    <row r="5" spans="1:14" ht="15.75" customHeight="1" x14ac:dyDescent="0.25">
      <c r="A5" s="404"/>
      <c r="B5" s="405" t="s">
        <v>3</v>
      </c>
      <c r="C5" s="405"/>
      <c r="D5" s="405"/>
      <c r="E5" s="406" t="s">
        <v>40</v>
      </c>
      <c r="F5" s="407" t="s">
        <v>232</v>
      </c>
      <c r="G5" s="408"/>
      <c r="H5" s="408"/>
      <c r="I5" s="164"/>
      <c r="J5" s="409"/>
    </row>
    <row r="6" spans="1:14" ht="15.75" customHeight="1" x14ac:dyDescent="0.25">
      <c r="A6" s="404"/>
      <c r="B6" s="412" t="s">
        <v>5</v>
      </c>
      <c r="C6" s="412"/>
      <c r="D6" s="27" t="s">
        <v>41</v>
      </c>
      <c r="E6" s="406"/>
      <c r="F6" s="408"/>
      <c r="G6" s="408"/>
      <c r="H6" s="408"/>
      <c r="I6" s="164"/>
      <c r="J6" s="410"/>
    </row>
    <row r="7" spans="1:14" ht="15.75" customHeight="1" x14ac:dyDescent="0.25">
      <c r="A7" s="404"/>
      <c r="B7" s="27" t="s">
        <v>42</v>
      </c>
      <c r="C7" s="27" t="s">
        <v>43</v>
      </c>
      <c r="D7" s="28" t="s">
        <v>44</v>
      </c>
      <c r="E7" s="406"/>
      <c r="F7" s="27" t="s">
        <v>45</v>
      </c>
      <c r="G7" s="27" t="s">
        <v>46</v>
      </c>
      <c r="H7" s="29" t="s">
        <v>47</v>
      </c>
      <c r="I7" s="165"/>
      <c r="J7" s="410"/>
    </row>
    <row r="8" spans="1:14" ht="15.75" customHeight="1" x14ac:dyDescent="0.25">
      <c r="A8" s="404"/>
      <c r="B8" s="30" t="s">
        <v>180</v>
      </c>
      <c r="C8" s="30" t="s">
        <v>231</v>
      </c>
      <c r="D8" s="30" t="s">
        <v>230</v>
      </c>
      <c r="E8" s="406"/>
      <c r="F8" s="30" t="s">
        <v>48</v>
      </c>
      <c r="G8" s="30" t="s">
        <v>49</v>
      </c>
      <c r="H8" s="31" t="s">
        <v>50</v>
      </c>
      <c r="I8" s="166"/>
      <c r="J8" s="411"/>
    </row>
    <row r="9" spans="1:14" ht="13.8" x14ac:dyDescent="0.25">
      <c r="A9" s="58"/>
      <c r="B9" s="397"/>
      <c r="C9" s="397"/>
      <c r="D9" s="397"/>
      <c r="E9" s="219" t="s">
        <v>51</v>
      </c>
      <c r="F9" s="397"/>
      <c r="G9" s="397"/>
      <c r="H9" s="397"/>
      <c r="I9" s="167"/>
      <c r="J9" s="218"/>
    </row>
    <row r="10" spans="1:14" ht="13.2" x14ac:dyDescent="0.25">
      <c r="A10" s="185">
        <v>1</v>
      </c>
      <c r="B10" s="277"/>
      <c r="C10" s="277">
        <v>0</v>
      </c>
      <c r="D10" s="277"/>
      <c r="E10" s="136"/>
      <c r="F10" s="158">
        <v>0</v>
      </c>
      <c r="G10" s="214"/>
      <c r="H10" s="158"/>
      <c r="I10" s="168"/>
      <c r="J10" s="185">
        <v>1</v>
      </c>
    </row>
    <row r="11" spans="1:14" ht="13.2" x14ac:dyDescent="0.25">
      <c r="A11" s="185">
        <v>2</v>
      </c>
      <c r="B11" s="277"/>
      <c r="C11" s="277">
        <v>45000</v>
      </c>
      <c r="D11" s="277">
        <v>50000</v>
      </c>
      <c r="E11" s="136" t="s">
        <v>186</v>
      </c>
      <c r="F11" s="277">
        <v>65000</v>
      </c>
      <c r="G11" s="277">
        <v>65000</v>
      </c>
      <c r="H11" s="277">
        <v>65000</v>
      </c>
      <c r="I11" s="168"/>
      <c r="J11" s="185">
        <v>2</v>
      </c>
    </row>
    <row r="12" spans="1:14" ht="13.2" x14ac:dyDescent="0.25">
      <c r="A12" s="185">
        <v>3</v>
      </c>
      <c r="B12" s="277"/>
      <c r="C12" s="277">
        <v>60000</v>
      </c>
      <c r="D12" s="277">
        <v>54000</v>
      </c>
      <c r="E12" s="136" t="s">
        <v>226</v>
      </c>
      <c r="F12" s="277">
        <v>25000</v>
      </c>
      <c r="G12" s="277">
        <v>25000</v>
      </c>
      <c r="H12" s="277">
        <v>25000</v>
      </c>
      <c r="I12" s="168"/>
      <c r="J12" s="185">
        <v>3</v>
      </c>
    </row>
    <row r="13" spans="1:14" ht="13.2" x14ac:dyDescent="0.25">
      <c r="A13" s="185">
        <v>4</v>
      </c>
      <c r="B13" s="277"/>
      <c r="C13" s="277">
        <v>24000</v>
      </c>
      <c r="D13" s="277">
        <v>46000</v>
      </c>
      <c r="E13" s="75" t="s">
        <v>187</v>
      </c>
      <c r="F13" s="277">
        <v>24000</v>
      </c>
      <c r="G13" s="277">
        <v>24000</v>
      </c>
      <c r="H13" s="277">
        <v>24000</v>
      </c>
      <c r="I13" s="168"/>
      <c r="J13" s="185">
        <v>4</v>
      </c>
    </row>
    <row r="14" spans="1:14" ht="13.2" x14ac:dyDescent="0.25">
      <c r="A14" s="186">
        <v>5</v>
      </c>
      <c r="B14" s="327"/>
      <c r="C14" s="327">
        <v>12000</v>
      </c>
      <c r="D14" s="327">
        <v>38000</v>
      </c>
      <c r="E14" s="193" t="s">
        <v>227</v>
      </c>
      <c r="F14" s="327">
        <v>12000</v>
      </c>
      <c r="G14" s="327">
        <v>12000</v>
      </c>
      <c r="H14" s="327">
        <v>12000</v>
      </c>
      <c r="I14" s="169"/>
      <c r="J14" s="186">
        <v>5</v>
      </c>
    </row>
    <row r="15" spans="1:14" ht="13.2" x14ac:dyDescent="0.25">
      <c r="A15" s="185">
        <v>6</v>
      </c>
      <c r="B15" s="280"/>
      <c r="C15" s="280"/>
      <c r="E15" s="61">
        <v>6</v>
      </c>
      <c r="F15" s="277"/>
      <c r="G15" s="277"/>
      <c r="H15" s="277"/>
      <c r="I15" s="178"/>
      <c r="J15" s="185">
        <v>6</v>
      </c>
    </row>
    <row r="16" spans="1:14" ht="13.2" x14ac:dyDescent="0.25">
      <c r="A16" s="187">
        <v>7</v>
      </c>
      <c r="B16" s="280"/>
      <c r="C16" s="280"/>
      <c r="D16" s="277"/>
      <c r="E16" s="61">
        <v>7</v>
      </c>
      <c r="F16" s="277"/>
      <c r="G16" s="277"/>
      <c r="H16" s="277"/>
      <c r="I16" s="168"/>
      <c r="J16" s="187">
        <v>7</v>
      </c>
    </row>
    <row r="17" spans="1:10" ht="13.2" x14ac:dyDescent="0.25">
      <c r="A17" s="188">
        <v>8</v>
      </c>
      <c r="B17" s="333"/>
      <c r="C17" s="333"/>
      <c r="D17" s="278"/>
      <c r="E17" s="63">
        <v>8</v>
      </c>
      <c r="F17" s="278"/>
      <c r="G17" s="278"/>
      <c r="H17" s="278"/>
      <c r="I17" s="177">
        <f>SUM(I15:I16)</f>
        <v>0</v>
      </c>
      <c r="J17" s="188">
        <v>8</v>
      </c>
    </row>
    <row r="18" spans="1:10" ht="13.2" x14ac:dyDescent="0.25">
      <c r="A18" s="185">
        <v>9</v>
      </c>
      <c r="B18" s="279"/>
      <c r="C18" s="279"/>
      <c r="D18" s="279"/>
      <c r="E18" s="61">
        <v>9</v>
      </c>
      <c r="F18" s="279"/>
      <c r="G18" s="279"/>
      <c r="H18" s="279"/>
      <c r="I18" s="171"/>
      <c r="J18" s="185">
        <v>9</v>
      </c>
    </row>
    <row r="19" spans="1:10" ht="13.2" x14ac:dyDescent="0.25">
      <c r="A19" s="185">
        <v>10</v>
      </c>
      <c r="B19" s="280"/>
      <c r="C19" s="280"/>
      <c r="D19" s="280"/>
      <c r="E19" s="61">
        <v>10</v>
      </c>
      <c r="F19" s="280"/>
      <c r="G19" s="280"/>
      <c r="H19" s="280"/>
      <c r="I19" s="178"/>
      <c r="J19" s="185">
        <v>10</v>
      </c>
    </row>
    <row r="20" spans="1:10" ht="13.8" x14ac:dyDescent="0.3">
      <c r="A20" s="185">
        <v>11</v>
      </c>
      <c r="B20" s="334"/>
      <c r="C20" s="280"/>
      <c r="D20" s="277"/>
      <c r="E20" s="221">
        <v>11</v>
      </c>
      <c r="F20" s="277"/>
      <c r="G20" s="277"/>
      <c r="H20" s="277"/>
      <c r="I20" s="168"/>
      <c r="J20" s="185">
        <v>11</v>
      </c>
    </row>
    <row r="21" spans="1:10" ht="13.2" x14ac:dyDescent="0.25">
      <c r="A21" s="185">
        <v>12</v>
      </c>
      <c r="B21" s="280"/>
      <c r="C21" s="280"/>
      <c r="D21" s="277"/>
      <c r="E21" s="221">
        <v>12</v>
      </c>
      <c r="F21" s="277"/>
      <c r="G21" s="277"/>
      <c r="H21" s="277"/>
      <c r="I21" s="178"/>
      <c r="J21" s="185">
        <v>12</v>
      </c>
    </row>
    <row r="22" spans="1:10" ht="13.2" x14ac:dyDescent="0.25">
      <c r="A22" s="185">
        <v>13</v>
      </c>
      <c r="B22" s="280"/>
      <c r="C22" s="280"/>
      <c r="D22" s="277"/>
      <c r="E22" s="221">
        <v>13</v>
      </c>
      <c r="F22" s="277"/>
      <c r="G22" s="277"/>
      <c r="H22" s="277"/>
      <c r="I22" s="168"/>
      <c r="J22" s="185">
        <v>13</v>
      </c>
    </row>
    <row r="23" spans="1:10" ht="13.2" x14ac:dyDescent="0.25">
      <c r="A23" s="185">
        <v>14</v>
      </c>
      <c r="B23" s="335"/>
      <c r="C23" s="335"/>
      <c r="D23" s="281"/>
      <c r="E23" s="221">
        <v>14</v>
      </c>
      <c r="F23" s="281"/>
      <c r="G23" s="281"/>
      <c r="H23" s="281"/>
      <c r="I23" s="177"/>
      <c r="J23" s="185">
        <v>14</v>
      </c>
    </row>
    <row r="24" spans="1:10" ht="13.2" x14ac:dyDescent="0.25">
      <c r="A24" s="185">
        <v>15</v>
      </c>
      <c r="B24" s="295"/>
      <c r="C24" s="295"/>
      <c r="D24" s="282"/>
      <c r="E24" s="221">
        <v>15</v>
      </c>
      <c r="F24" s="282"/>
      <c r="G24" s="282"/>
      <c r="H24" s="282"/>
      <c r="I24" s="179"/>
      <c r="J24" s="185">
        <v>15</v>
      </c>
    </row>
    <row r="25" spans="1:10" ht="13.2" x14ac:dyDescent="0.25">
      <c r="A25" s="185">
        <v>16</v>
      </c>
      <c r="B25" s="298"/>
      <c r="C25" s="298"/>
      <c r="D25" s="282"/>
      <c r="E25" s="221">
        <v>16</v>
      </c>
      <c r="F25" s="282"/>
      <c r="G25" s="282"/>
      <c r="H25" s="282"/>
      <c r="I25" s="192"/>
      <c r="J25" s="185">
        <v>16</v>
      </c>
    </row>
    <row r="26" spans="1:10" ht="13.2" x14ac:dyDescent="0.25">
      <c r="A26" s="187">
        <v>17</v>
      </c>
      <c r="B26" s="333"/>
      <c r="C26" s="333"/>
      <c r="D26" s="278"/>
      <c r="E26" s="222">
        <v>17</v>
      </c>
      <c r="F26" s="278"/>
      <c r="G26" s="278"/>
      <c r="H26" s="278"/>
      <c r="I26" s="170"/>
      <c r="J26" s="187">
        <v>17</v>
      </c>
    </row>
    <row r="27" spans="1:10" ht="13.2" x14ac:dyDescent="0.25">
      <c r="A27" s="188">
        <v>18</v>
      </c>
      <c r="B27" s="336"/>
      <c r="C27" s="336"/>
      <c r="D27" s="283"/>
      <c r="E27" s="223">
        <v>18</v>
      </c>
      <c r="F27" s="283"/>
      <c r="G27" s="283"/>
      <c r="H27" s="283"/>
      <c r="I27" s="172"/>
      <c r="J27" s="188">
        <v>18</v>
      </c>
    </row>
    <row r="28" spans="1:10" ht="13.2" x14ac:dyDescent="0.25">
      <c r="A28" s="188">
        <v>19</v>
      </c>
      <c r="B28" s="337"/>
      <c r="C28" s="337"/>
      <c r="D28" s="327"/>
      <c r="E28" s="223">
        <v>19</v>
      </c>
      <c r="F28" s="327"/>
      <c r="G28" s="327"/>
      <c r="H28" s="327"/>
      <c r="I28" s="172"/>
      <c r="J28" s="188">
        <v>19</v>
      </c>
    </row>
    <row r="29" spans="1:10" ht="13.2" x14ac:dyDescent="0.25">
      <c r="A29" s="185">
        <v>20</v>
      </c>
      <c r="B29" s="338"/>
      <c r="C29" s="338"/>
      <c r="D29" s="328"/>
      <c r="E29" s="221">
        <v>20</v>
      </c>
      <c r="F29" s="328"/>
      <c r="G29" s="328"/>
      <c r="H29" s="328"/>
      <c r="I29" s="171"/>
      <c r="J29" s="185">
        <v>20</v>
      </c>
    </row>
    <row r="30" spans="1:10" ht="13.2" x14ac:dyDescent="0.25">
      <c r="A30" s="185">
        <v>21</v>
      </c>
      <c r="B30" s="339"/>
      <c r="C30" s="339"/>
      <c r="D30" s="329"/>
      <c r="E30" s="221">
        <v>21</v>
      </c>
      <c r="F30" s="329"/>
      <c r="G30" s="329"/>
      <c r="H30" s="329"/>
      <c r="I30" s="220"/>
      <c r="J30" s="185">
        <v>21</v>
      </c>
    </row>
    <row r="31" spans="1:10" ht="13.2" x14ac:dyDescent="0.25">
      <c r="A31" s="185">
        <v>22</v>
      </c>
      <c r="B31" s="339"/>
      <c r="C31" s="339"/>
      <c r="D31" s="329"/>
      <c r="E31" s="221">
        <v>22</v>
      </c>
      <c r="F31" s="329"/>
      <c r="G31" s="329"/>
      <c r="H31" s="329"/>
      <c r="I31" s="171"/>
      <c r="J31" s="185">
        <v>22</v>
      </c>
    </row>
    <row r="32" spans="1:10" ht="13.2" x14ac:dyDescent="0.25">
      <c r="A32" s="185">
        <v>23</v>
      </c>
      <c r="B32" s="339"/>
      <c r="C32" s="339"/>
      <c r="D32" s="330"/>
      <c r="E32" s="221">
        <v>23</v>
      </c>
      <c r="F32" s="330"/>
      <c r="G32" s="330"/>
      <c r="H32" s="330"/>
      <c r="I32" s="178"/>
      <c r="J32" s="185">
        <v>23</v>
      </c>
    </row>
    <row r="33" spans="1:10" ht="13.2" x14ac:dyDescent="0.25">
      <c r="A33" s="185">
        <v>24</v>
      </c>
      <c r="B33" s="340"/>
      <c r="C33" s="340"/>
      <c r="D33" s="329"/>
      <c r="E33" s="221">
        <v>24</v>
      </c>
      <c r="F33" s="329"/>
      <c r="G33" s="329"/>
      <c r="H33" s="329"/>
      <c r="I33" s="171"/>
      <c r="J33" s="185">
        <v>24</v>
      </c>
    </row>
    <row r="34" spans="1:10" ht="13.2" x14ac:dyDescent="0.25">
      <c r="A34" s="224">
        <v>25</v>
      </c>
      <c r="B34" s="341"/>
      <c r="C34" s="341"/>
      <c r="D34" s="331"/>
      <c r="E34" s="237">
        <v>25</v>
      </c>
      <c r="F34" s="331"/>
      <c r="G34" s="331"/>
      <c r="H34" s="331"/>
      <c r="I34" s="173"/>
      <c r="J34" s="224">
        <v>25</v>
      </c>
    </row>
    <row r="35" spans="1:10" ht="13.2" x14ac:dyDescent="0.25">
      <c r="A35" s="225">
        <v>26</v>
      </c>
      <c r="B35" s="339"/>
      <c r="C35" s="339"/>
      <c r="D35" s="332">
        <f ca="1">SUM(D10:D35)</f>
        <v>141000</v>
      </c>
      <c r="E35" s="238" t="s">
        <v>175</v>
      </c>
      <c r="F35" s="332">
        <f>SUM(F11:F34)</f>
        <v>126000</v>
      </c>
      <c r="G35" s="332">
        <f>SUM(G11:G34)</f>
        <v>126000</v>
      </c>
      <c r="H35" s="332">
        <f>SUM(H11:H34)</f>
        <v>126000</v>
      </c>
      <c r="I35" s="239"/>
      <c r="J35" s="229">
        <v>26</v>
      </c>
    </row>
    <row r="36" spans="1:10" ht="13.2" x14ac:dyDescent="0.25">
      <c r="B36" s="160"/>
      <c r="C36" s="160"/>
      <c r="D36" s="160"/>
      <c r="E36" s="73"/>
      <c r="F36" s="160"/>
      <c r="G36" s="248"/>
      <c r="H36" s="160"/>
      <c r="I36" s="160"/>
      <c r="J36" s="189"/>
    </row>
    <row r="37" spans="1:10" ht="13.2" x14ac:dyDescent="0.25">
      <c r="B37" s="161"/>
      <c r="C37" s="161"/>
      <c r="D37" s="161"/>
      <c r="F37" s="161"/>
      <c r="G37" s="248"/>
      <c r="H37" s="161"/>
      <c r="I37" s="161"/>
    </row>
    <row r="38" spans="1:10" ht="13.2" x14ac:dyDescent="0.25">
      <c r="F38" s="161"/>
      <c r="G38" s="248"/>
      <c r="H38" s="161"/>
      <c r="I38" s="161"/>
    </row>
    <row r="39" spans="1:10" ht="13.2" x14ac:dyDescent="0.25">
      <c r="G39" s="248">
        <f>SUM(G11:G38)</f>
        <v>252000</v>
      </c>
    </row>
    <row r="40" spans="1:10" ht="13.2" x14ac:dyDescent="0.25">
      <c r="G40" s="248">
        <v>274773</v>
      </c>
    </row>
    <row r="41" spans="1:10" ht="13.8" thickBot="1" x14ac:dyDescent="0.3">
      <c r="G41" s="343"/>
    </row>
    <row r="42" spans="1:10" ht="13.8" thickBot="1" x14ac:dyDescent="0.3">
      <c r="G42" s="344">
        <f>SUM(G39:G41)</f>
        <v>526773</v>
      </c>
    </row>
    <row r="43" spans="1:10" ht="13.2" x14ac:dyDescent="0.25"/>
    <row r="44" spans="1:10" ht="13.2" x14ac:dyDescent="0.25"/>
    <row r="45" spans="1:10" ht="13.2" x14ac:dyDescent="0.25"/>
    <row r="46" spans="1:10" ht="13.2" customHeight="1" x14ac:dyDescent="0.25"/>
    <row r="47" spans="1:10" ht="13.2" customHeight="1" x14ac:dyDescent="0.25"/>
    <row r="48" spans="1:10" ht="13.2" customHeight="1" x14ac:dyDescent="0.25"/>
    <row r="49" ht="13.2" customHeight="1" x14ac:dyDescent="0.25"/>
    <row r="50" ht="13.2" customHeight="1" x14ac:dyDescent="0.25"/>
    <row r="51" ht="13.2" customHeight="1" x14ac:dyDescent="0.25"/>
  </sheetData>
  <mergeCells count="11">
    <mergeCell ref="A5:A8"/>
    <mergeCell ref="B5:D5"/>
    <mergeCell ref="E5:E8"/>
    <mergeCell ref="F5:H6"/>
    <mergeCell ref="J5:J8"/>
    <mergeCell ref="B6:C6"/>
    <mergeCell ref="B9:D9"/>
    <mergeCell ref="F9:H9"/>
    <mergeCell ref="D2:F2"/>
    <mergeCell ref="F3:H3"/>
    <mergeCell ref="G4:J4"/>
  </mergeCells>
  <pageMargins left="0.2" right="0.2" top="0.95" bottom="0.75" header="0.3" footer="0.3"/>
  <pageSetup orientation="landscape" r:id="rId1"/>
  <headerFooter>
    <oddHeader>&amp;LPage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2"/>
  <sheetViews>
    <sheetView view="pageLayout" zoomScaleNormal="100" workbookViewId="0">
      <selection activeCell="J8" sqref="J8:J39"/>
    </sheetView>
  </sheetViews>
  <sheetFormatPr defaultColWidth="8.88671875" defaultRowHeight="13.2" x14ac:dyDescent="0.25"/>
  <cols>
    <col min="1" max="1" width="4.33203125" customWidth="1"/>
    <col min="2" max="2" width="14.109375" customWidth="1"/>
    <col min="3" max="3" width="13" customWidth="1"/>
    <col min="4" max="4" width="11.5546875" customWidth="1"/>
    <col min="5" max="5" width="14.6640625" customWidth="1"/>
    <col min="6" max="6" width="21.77734375" customWidth="1"/>
    <col min="7" max="7" width="16.109375" customWidth="1"/>
    <col min="8" max="8" width="16.88671875" customWidth="1"/>
    <col min="9" max="9" width="13.44140625" customWidth="1"/>
    <col min="10" max="10" width="12.5546875" customWidth="1"/>
    <col min="11" max="11" width="3.77734375" customWidth="1"/>
  </cols>
  <sheetData>
    <row r="1" spans="1:11" ht="15.6" x14ac:dyDescent="0.3">
      <c r="B1" s="386" t="s">
        <v>1</v>
      </c>
      <c r="C1" s="386"/>
      <c r="D1" s="386"/>
      <c r="H1" s="387"/>
      <c r="I1" s="387"/>
      <c r="J1" s="387"/>
      <c r="K1" s="387"/>
    </row>
    <row r="2" spans="1:11" ht="17.399999999999999" x14ac:dyDescent="0.3">
      <c r="B2" s="386" t="s">
        <v>64</v>
      </c>
      <c r="C2" s="386"/>
      <c r="D2" s="386"/>
      <c r="E2" s="414" t="s">
        <v>63</v>
      </c>
      <c r="F2" s="414"/>
      <c r="G2" s="414"/>
      <c r="H2" s="413" t="s">
        <v>146</v>
      </c>
      <c r="I2" s="387"/>
      <c r="J2" s="387"/>
      <c r="K2" s="387"/>
    </row>
    <row r="3" spans="1:11" ht="15.6" x14ac:dyDescent="0.3">
      <c r="E3" s="414" t="s">
        <v>26</v>
      </c>
      <c r="F3" s="414"/>
      <c r="G3" s="414"/>
      <c r="H3" s="387"/>
      <c r="I3" s="387"/>
      <c r="J3" s="387"/>
      <c r="K3" s="387"/>
    </row>
    <row r="4" spans="1:11" ht="15.75" customHeight="1" x14ac:dyDescent="0.25">
      <c r="A4" s="391"/>
      <c r="B4" s="415" t="s">
        <v>3</v>
      </c>
      <c r="C4" s="415"/>
      <c r="D4" s="415"/>
      <c r="E4" s="416" t="s">
        <v>40</v>
      </c>
      <c r="F4" s="416"/>
      <c r="G4" s="416"/>
      <c r="H4" s="417" t="s">
        <v>229</v>
      </c>
      <c r="I4" s="417"/>
      <c r="J4" s="417"/>
      <c r="K4" s="391"/>
    </row>
    <row r="5" spans="1:11" ht="15.75" customHeight="1" x14ac:dyDescent="0.25">
      <c r="A5" s="391"/>
      <c r="B5" s="418" t="s">
        <v>5</v>
      </c>
      <c r="C5" s="418"/>
      <c r="D5" s="77" t="s">
        <v>41</v>
      </c>
      <c r="E5" s="416"/>
      <c r="F5" s="416"/>
      <c r="G5" s="416"/>
      <c r="H5" s="417"/>
      <c r="I5" s="417"/>
      <c r="J5" s="417"/>
      <c r="K5" s="391"/>
    </row>
    <row r="6" spans="1:11" ht="15.75" customHeight="1" x14ac:dyDescent="0.25">
      <c r="A6" s="391"/>
      <c r="B6" s="78" t="s">
        <v>42</v>
      </c>
      <c r="C6" s="79" t="s">
        <v>43</v>
      </c>
      <c r="D6" s="80" t="s">
        <v>44</v>
      </c>
      <c r="E6" s="416"/>
      <c r="F6" s="416"/>
      <c r="G6" s="416"/>
      <c r="H6" s="83" t="s">
        <v>65</v>
      </c>
      <c r="I6" s="83" t="s">
        <v>66</v>
      </c>
      <c r="J6" s="79" t="s">
        <v>67</v>
      </c>
      <c r="K6" s="391"/>
    </row>
    <row r="7" spans="1:11" ht="15.75" customHeight="1" x14ac:dyDescent="0.25">
      <c r="A7" s="391"/>
      <c r="B7" s="81" t="s">
        <v>181</v>
      </c>
      <c r="C7" s="81" t="s">
        <v>233</v>
      </c>
      <c r="D7" s="82" t="s">
        <v>234</v>
      </c>
      <c r="E7" s="416"/>
      <c r="F7" s="416"/>
      <c r="G7" s="416"/>
      <c r="H7" s="82" t="s">
        <v>48</v>
      </c>
      <c r="I7" s="82" t="s">
        <v>49</v>
      </c>
      <c r="J7" s="81" t="s">
        <v>50</v>
      </c>
      <c r="K7" s="391"/>
    </row>
    <row r="8" spans="1:11" ht="12.75" customHeight="1" x14ac:dyDescent="0.25">
      <c r="A8" s="42">
        <v>1</v>
      </c>
      <c r="B8" s="321">
        <v>12000</v>
      </c>
      <c r="C8" s="320">
        <v>10000</v>
      </c>
      <c r="D8" s="316">
        <v>12000</v>
      </c>
      <c r="E8" s="419" t="s">
        <v>131</v>
      </c>
      <c r="F8" s="419"/>
      <c r="G8" s="419"/>
      <c r="H8" s="316">
        <v>13500</v>
      </c>
      <c r="I8" s="316">
        <v>13500</v>
      </c>
      <c r="J8" s="316">
        <v>13500</v>
      </c>
      <c r="K8" s="42">
        <v>1</v>
      </c>
    </row>
    <row r="9" spans="1:11" ht="12.75" customHeight="1" x14ac:dyDescent="0.25">
      <c r="A9" s="42">
        <v>2</v>
      </c>
      <c r="B9" s="321">
        <v>9000</v>
      </c>
      <c r="C9" s="320">
        <v>9000</v>
      </c>
      <c r="D9" s="316">
        <v>9000</v>
      </c>
      <c r="E9" s="419" t="s">
        <v>68</v>
      </c>
      <c r="F9" s="419"/>
      <c r="G9" s="419"/>
      <c r="H9" s="316">
        <v>10000</v>
      </c>
      <c r="I9" s="316">
        <v>10000</v>
      </c>
      <c r="J9" s="316">
        <v>10000</v>
      </c>
      <c r="K9" s="42">
        <v>2</v>
      </c>
    </row>
    <row r="10" spans="1:11" ht="12.75" customHeight="1" x14ac:dyDescent="0.25">
      <c r="A10" s="42">
        <v>3</v>
      </c>
      <c r="B10" s="321">
        <v>4000</v>
      </c>
      <c r="C10" s="320">
        <v>3500</v>
      </c>
      <c r="D10" s="316">
        <v>4500</v>
      </c>
      <c r="E10" s="419" t="s">
        <v>69</v>
      </c>
      <c r="F10" s="419"/>
      <c r="G10" s="419"/>
      <c r="H10" s="316">
        <v>4500</v>
      </c>
      <c r="I10" s="316">
        <v>4500</v>
      </c>
      <c r="J10" s="316">
        <v>4500</v>
      </c>
      <c r="K10" s="42">
        <v>3</v>
      </c>
    </row>
    <row r="11" spans="1:11" ht="12.75" customHeight="1" x14ac:dyDescent="0.25">
      <c r="A11" s="42">
        <v>4</v>
      </c>
      <c r="B11" s="321">
        <v>5000</v>
      </c>
      <c r="C11" s="320">
        <v>4000</v>
      </c>
      <c r="D11" s="316">
        <v>6000</v>
      </c>
      <c r="E11" s="419" t="s">
        <v>191</v>
      </c>
      <c r="F11" s="419"/>
      <c r="G11" s="419"/>
      <c r="H11" s="316">
        <v>8000</v>
      </c>
      <c r="I11" s="316">
        <v>8000</v>
      </c>
      <c r="J11" s="316">
        <v>8000</v>
      </c>
      <c r="K11" s="42">
        <v>4</v>
      </c>
    </row>
    <row r="12" spans="1:11" ht="12.75" customHeight="1" x14ac:dyDescent="0.25">
      <c r="A12" s="42">
        <v>5</v>
      </c>
      <c r="B12" s="321">
        <v>14000</v>
      </c>
      <c r="C12" s="320">
        <v>13000</v>
      </c>
      <c r="D12" s="316">
        <v>15000</v>
      </c>
      <c r="E12" s="419" t="s">
        <v>192</v>
      </c>
      <c r="F12" s="419"/>
      <c r="G12" s="419"/>
      <c r="H12" s="316">
        <v>14000</v>
      </c>
      <c r="I12" s="316">
        <v>14000</v>
      </c>
      <c r="J12" s="316">
        <v>14000</v>
      </c>
      <c r="K12" s="42">
        <v>5</v>
      </c>
    </row>
    <row r="13" spans="1:11" ht="12.75" customHeight="1" x14ac:dyDescent="0.25">
      <c r="A13" s="42">
        <v>6</v>
      </c>
      <c r="B13" s="321">
        <v>8000</v>
      </c>
      <c r="C13" s="320">
        <v>7000</v>
      </c>
      <c r="D13" s="316">
        <v>7000</v>
      </c>
      <c r="E13" s="419" t="s">
        <v>193</v>
      </c>
      <c r="F13" s="419"/>
      <c r="G13" s="419"/>
      <c r="H13" s="316">
        <v>7000</v>
      </c>
      <c r="I13" s="316">
        <v>7000</v>
      </c>
      <c r="J13" s="316">
        <v>7000</v>
      </c>
      <c r="K13" s="42">
        <v>6</v>
      </c>
    </row>
    <row r="14" spans="1:11" ht="12.75" customHeight="1" x14ac:dyDescent="0.25">
      <c r="A14" s="42">
        <v>7</v>
      </c>
      <c r="B14" s="321">
        <v>12000</v>
      </c>
      <c r="C14" s="320">
        <v>8000</v>
      </c>
      <c r="D14" s="316">
        <v>5000</v>
      </c>
      <c r="E14" s="419" t="s">
        <v>194</v>
      </c>
      <c r="F14" s="419"/>
      <c r="G14" s="419"/>
      <c r="H14" s="316">
        <v>2000</v>
      </c>
      <c r="I14" s="316">
        <v>2000</v>
      </c>
      <c r="J14" s="316">
        <v>2000</v>
      </c>
      <c r="K14" s="42">
        <v>7</v>
      </c>
    </row>
    <row r="15" spans="1:11" ht="12.75" customHeight="1" x14ac:dyDescent="0.25">
      <c r="A15" s="42">
        <v>8</v>
      </c>
      <c r="B15" s="321">
        <v>14000</v>
      </c>
      <c r="C15" s="320">
        <v>10000</v>
      </c>
      <c r="D15" s="316">
        <v>10000</v>
      </c>
      <c r="E15" s="419" t="s">
        <v>195</v>
      </c>
      <c r="F15" s="419"/>
      <c r="G15" s="419"/>
      <c r="H15" s="316">
        <v>12000</v>
      </c>
      <c r="I15" s="316">
        <v>12000</v>
      </c>
      <c r="J15" s="316">
        <v>12000</v>
      </c>
      <c r="K15" s="42">
        <v>8</v>
      </c>
    </row>
    <row r="16" spans="1:11" ht="12.75" customHeight="1" x14ac:dyDescent="0.25">
      <c r="A16" s="42">
        <v>9</v>
      </c>
      <c r="B16" s="321">
        <v>12000</v>
      </c>
      <c r="C16" s="320">
        <v>11000</v>
      </c>
      <c r="D16" s="316">
        <v>13000</v>
      </c>
      <c r="E16" s="419" t="s">
        <v>196</v>
      </c>
      <c r="F16" s="419"/>
      <c r="G16" s="419"/>
      <c r="H16" s="316">
        <v>15000</v>
      </c>
      <c r="I16" s="316">
        <v>15000</v>
      </c>
      <c r="J16" s="316">
        <v>15000</v>
      </c>
      <c r="K16" s="42">
        <v>9</v>
      </c>
    </row>
    <row r="17" spans="1:15" ht="12.75" customHeight="1" x14ac:dyDescent="0.25">
      <c r="A17" s="42">
        <v>10</v>
      </c>
      <c r="B17" s="321">
        <v>600</v>
      </c>
      <c r="C17" s="320">
        <v>1200</v>
      </c>
      <c r="D17" s="316">
        <v>1000</v>
      </c>
      <c r="E17" s="419" t="s">
        <v>197</v>
      </c>
      <c r="F17" s="419"/>
      <c r="G17" s="419"/>
      <c r="H17" s="316">
        <v>1500</v>
      </c>
      <c r="I17" s="316">
        <v>1500</v>
      </c>
      <c r="J17" s="316">
        <v>1500</v>
      </c>
      <c r="K17" s="42">
        <v>10</v>
      </c>
    </row>
    <row r="18" spans="1:15" ht="12.75" customHeight="1" x14ac:dyDescent="0.25">
      <c r="A18" s="42">
        <v>11</v>
      </c>
      <c r="B18" s="321">
        <v>7500</v>
      </c>
      <c r="C18" s="320">
        <v>7500</v>
      </c>
      <c r="D18" s="316">
        <v>7500</v>
      </c>
      <c r="E18" s="419" t="s">
        <v>198</v>
      </c>
      <c r="F18" s="419"/>
      <c r="G18" s="419"/>
      <c r="H18" s="316">
        <v>8000</v>
      </c>
      <c r="I18" s="316">
        <v>8000</v>
      </c>
      <c r="J18" s="316">
        <v>8000</v>
      </c>
      <c r="K18" s="42">
        <v>11</v>
      </c>
      <c r="L18" s="191"/>
    </row>
    <row r="19" spans="1:15" ht="12.75" customHeight="1" x14ac:dyDescent="0.25">
      <c r="A19" s="42">
        <v>12</v>
      </c>
      <c r="B19" s="321">
        <v>8000</v>
      </c>
      <c r="C19" s="320">
        <v>8000</v>
      </c>
      <c r="D19" s="316">
        <v>6500</v>
      </c>
      <c r="E19" s="419" t="s">
        <v>199</v>
      </c>
      <c r="F19" s="419"/>
      <c r="G19" s="419"/>
      <c r="H19" s="316">
        <v>6500</v>
      </c>
      <c r="I19" s="316">
        <v>6500</v>
      </c>
      <c r="J19" s="316">
        <v>6500</v>
      </c>
      <c r="K19" s="42">
        <v>12</v>
      </c>
    </row>
    <row r="20" spans="1:15" ht="12.75" customHeight="1" x14ac:dyDescent="0.25">
      <c r="A20" s="42">
        <v>13</v>
      </c>
      <c r="B20" s="321">
        <v>2000</v>
      </c>
      <c r="C20" s="320">
        <v>1400</v>
      </c>
      <c r="D20" s="316">
        <v>1400</v>
      </c>
      <c r="E20" s="419" t="s">
        <v>200</v>
      </c>
      <c r="F20" s="419"/>
      <c r="G20" s="419"/>
      <c r="H20" s="316">
        <v>1000</v>
      </c>
      <c r="I20" s="316">
        <v>1000</v>
      </c>
      <c r="J20" s="316">
        <v>1000</v>
      </c>
      <c r="K20" s="42">
        <v>13</v>
      </c>
    </row>
    <row r="21" spans="1:15" ht="12.75" customHeight="1" x14ac:dyDescent="0.25">
      <c r="A21" s="42">
        <v>14</v>
      </c>
      <c r="B21" s="321">
        <v>2000</v>
      </c>
      <c r="C21" s="320">
        <v>2000</v>
      </c>
      <c r="D21" s="316">
        <v>3000</v>
      </c>
      <c r="E21" s="419" t="s">
        <v>241</v>
      </c>
      <c r="F21" s="419"/>
      <c r="G21" s="419"/>
      <c r="H21" s="316">
        <v>1500</v>
      </c>
      <c r="I21" s="316">
        <v>1500</v>
      </c>
      <c r="J21" s="316">
        <v>1500</v>
      </c>
      <c r="K21" s="42">
        <v>14</v>
      </c>
    </row>
    <row r="22" spans="1:15" ht="12.75" customHeight="1" x14ac:dyDescent="0.25">
      <c r="A22" s="42">
        <v>15</v>
      </c>
      <c r="B22" s="321">
        <v>6000</v>
      </c>
      <c r="C22" s="320">
        <v>8000</v>
      </c>
      <c r="D22" s="316">
        <v>10000</v>
      </c>
      <c r="E22" s="419" t="s">
        <v>201</v>
      </c>
      <c r="F22" s="419"/>
      <c r="G22" s="419"/>
      <c r="H22" s="316">
        <v>10000</v>
      </c>
      <c r="I22" s="316">
        <v>10000</v>
      </c>
      <c r="J22" s="316">
        <v>10000</v>
      </c>
      <c r="K22" s="42">
        <v>15</v>
      </c>
    </row>
    <row r="23" spans="1:15" ht="12.75" customHeight="1" x14ac:dyDescent="0.25">
      <c r="A23" s="42">
        <v>16</v>
      </c>
      <c r="B23" s="321">
        <v>1000</v>
      </c>
      <c r="C23" s="320">
        <v>12000</v>
      </c>
      <c r="D23" s="316">
        <v>12000</v>
      </c>
      <c r="E23" s="419" t="s">
        <v>202</v>
      </c>
      <c r="F23" s="419"/>
      <c r="G23" s="419"/>
      <c r="H23" s="316">
        <v>12000</v>
      </c>
      <c r="I23" s="316">
        <v>12000</v>
      </c>
      <c r="J23" s="316">
        <v>12000</v>
      </c>
      <c r="K23" s="42">
        <v>16</v>
      </c>
      <c r="O23" s="213"/>
    </row>
    <row r="24" spans="1:15" ht="12.75" customHeight="1" x14ac:dyDescent="0.25">
      <c r="A24" s="42">
        <v>17</v>
      </c>
      <c r="B24" s="321">
        <v>5000</v>
      </c>
      <c r="C24" s="320">
        <v>3900</v>
      </c>
      <c r="D24" s="316">
        <v>5000</v>
      </c>
      <c r="E24" s="419" t="s">
        <v>203</v>
      </c>
      <c r="F24" s="419"/>
      <c r="G24" s="419"/>
      <c r="H24" s="316">
        <v>5000</v>
      </c>
      <c r="I24" s="316">
        <v>5000</v>
      </c>
      <c r="J24" s="316">
        <v>5000</v>
      </c>
      <c r="K24" s="42">
        <v>17</v>
      </c>
    </row>
    <row r="25" spans="1:15" ht="12.75" customHeight="1" x14ac:dyDescent="0.25">
      <c r="A25" s="42">
        <v>18</v>
      </c>
      <c r="B25" s="321">
        <v>14000</v>
      </c>
      <c r="C25" s="320">
        <v>14000</v>
      </c>
      <c r="D25" s="316">
        <v>7000</v>
      </c>
      <c r="E25" s="419" t="s">
        <v>204</v>
      </c>
      <c r="F25" s="419"/>
      <c r="G25" s="419"/>
      <c r="H25" s="316">
        <v>0</v>
      </c>
      <c r="I25" s="316">
        <v>0</v>
      </c>
      <c r="J25" s="316">
        <v>0</v>
      </c>
      <c r="K25" s="42">
        <v>18</v>
      </c>
    </row>
    <row r="26" spans="1:15" ht="12.75" customHeight="1" x14ac:dyDescent="0.25">
      <c r="A26" s="42">
        <v>19</v>
      </c>
      <c r="B26" s="321">
        <v>22000</v>
      </c>
      <c r="C26" s="320">
        <v>22000</v>
      </c>
      <c r="D26" s="316">
        <v>24000</v>
      </c>
      <c r="E26" s="419" t="s">
        <v>205</v>
      </c>
      <c r="F26" s="419"/>
      <c r="G26" s="419"/>
      <c r="H26" s="316">
        <v>26000</v>
      </c>
      <c r="I26" s="316">
        <v>26000</v>
      </c>
      <c r="J26" s="316">
        <v>26000</v>
      </c>
      <c r="K26" s="42">
        <v>19</v>
      </c>
    </row>
    <row r="27" spans="1:15" ht="12.75" customHeight="1" x14ac:dyDescent="0.25">
      <c r="A27" s="42">
        <v>20</v>
      </c>
      <c r="B27" s="321"/>
      <c r="C27" s="320">
        <v>1000</v>
      </c>
      <c r="D27" s="316">
        <v>1000</v>
      </c>
      <c r="E27" s="419" t="s">
        <v>206</v>
      </c>
      <c r="F27" s="419"/>
      <c r="G27" s="419"/>
      <c r="H27" s="316">
        <v>2000</v>
      </c>
      <c r="I27" s="316">
        <v>2000</v>
      </c>
      <c r="J27" s="316">
        <v>2000</v>
      </c>
      <c r="K27" s="42">
        <v>20</v>
      </c>
    </row>
    <row r="28" spans="1:15" ht="12.75" customHeight="1" x14ac:dyDescent="0.25">
      <c r="A28" s="42">
        <v>21</v>
      </c>
      <c r="B28" s="322">
        <v>1500</v>
      </c>
      <c r="C28" s="320">
        <v>2000</v>
      </c>
      <c r="D28" s="316">
        <v>2000</v>
      </c>
      <c r="E28" s="419" t="s">
        <v>207</v>
      </c>
      <c r="F28" s="419"/>
      <c r="G28" s="419"/>
      <c r="H28" s="316">
        <v>1000</v>
      </c>
      <c r="I28" s="316">
        <v>1000</v>
      </c>
      <c r="J28" s="316">
        <v>1000</v>
      </c>
      <c r="K28" s="42">
        <v>21</v>
      </c>
      <c r="O28" s="213"/>
    </row>
    <row r="29" spans="1:15" ht="12.75" customHeight="1" x14ac:dyDescent="0.25">
      <c r="A29" s="42">
        <v>22</v>
      </c>
      <c r="B29" s="321">
        <v>1000</v>
      </c>
      <c r="C29" s="320">
        <v>1000</v>
      </c>
      <c r="D29" s="316">
        <v>1000</v>
      </c>
      <c r="E29" s="428" t="s">
        <v>208</v>
      </c>
      <c r="F29" s="429"/>
      <c r="G29" s="430"/>
      <c r="H29" s="316">
        <v>500</v>
      </c>
      <c r="I29" s="316">
        <v>500</v>
      </c>
      <c r="J29" s="316">
        <v>500</v>
      </c>
      <c r="K29" s="42">
        <v>22</v>
      </c>
    </row>
    <row r="30" spans="1:15" ht="12.75" customHeight="1" x14ac:dyDescent="0.25">
      <c r="A30" s="42">
        <v>23</v>
      </c>
      <c r="B30" s="321">
        <v>2000</v>
      </c>
      <c r="C30" s="320">
        <v>5200</v>
      </c>
      <c r="D30" s="316">
        <v>7500</v>
      </c>
      <c r="E30" s="421" t="s">
        <v>209</v>
      </c>
      <c r="F30" s="422"/>
      <c r="G30" s="423"/>
      <c r="H30" s="316">
        <v>10000</v>
      </c>
      <c r="I30" s="316">
        <v>10000</v>
      </c>
      <c r="J30" s="316">
        <v>10000</v>
      </c>
      <c r="K30" s="42">
        <v>23</v>
      </c>
    </row>
    <row r="31" spans="1:15" ht="12.75" customHeight="1" x14ac:dyDescent="0.25">
      <c r="A31" s="42">
        <v>24</v>
      </c>
      <c r="B31" s="321">
        <v>3000</v>
      </c>
      <c r="C31" s="320"/>
      <c r="D31" s="316"/>
      <c r="E31" s="420" t="s">
        <v>210</v>
      </c>
      <c r="F31" s="420"/>
      <c r="G31" s="420"/>
      <c r="H31" s="316"/>
      <c r="I31" s="316"/>
      <c r="J31" s="316"/>
      <c r="K31" s="42">
        <v>24</v>
      </c>
    </row>
    <row r="32" spans="1:15" ht="12.75" customHeight="1" x14ac:dyDescent="0.25">
      <c r="A32" s="236">
        <v>25</v>
      </c>
      <c r="B32" s="321">
        <v>600</v>
      </c>
      <c r="C32" s="320">
        <v>0</v>
      </c>
      <c r="D32" s="317"/>
      <c r="E32" s="420" t="s">
        <v>211</v>
      </c>
      <c r="F32" s="420"/>
      <c r="G32" s="420"/>
      <c r="H32" s="317"/>
      <c r="I32" s="317"/>
      <c r="J32" s="317"/>
      <c r="K32" s="236">
        <v>25</v>
      </c>
    </row>
    <row r="33" spans="1:11" ht="12.75" customHeight="1" x14ac:dyDescent="0.25">
      <c r="A33" s="236">
        <v>26</v>
      </c>
      <c r="B33" s="321">
        <v>4000</v>
      </c>
      <c r="C33" s="320">
        <v>0</v>
      </c>
      <c r="D33" s="317"/>
      <c r="E33" s="420" t="s">
        <v>212</v>
      </c>
      <c r="F33" s="420"/>
      <c r="G33" s="420"/>
      <c r="H33" s="317"/>
      <c r="I33" s="317"/>
      <c r="J33" s="317"/>
      <c r="K33" s="236">
        <v>26</v>
      </c>
    </row>
    <row r="34" spans="1:11" ht="12.75" customHeight="1" x14ac:dyDescent="0.25">
      <c r="A34" s="236">
        <v>27</v>
      </c>
      <c r="B34" s="321">
        <v>1000</v>
      </c>
      <c r="C34" s="320">
        <v>0</v>
      </c>
      <c r="D34" s="317"/>
      <c r="E34" s="420" t="s">
        <v>213</v>
      </c>
      <c r="F34" s="420"/>
      <c r="G34" s="420"/>
      <c r="H34" s="317"/>
      <c r="I34" s="317"/>
      <c r="J34" s="317"/>
      <c r="K34" s="236">
        <v>27</v>
      </c>
    </row>
    <row r="35" spans="1:11" ht="12.75" customHeight="1" x14ac:dyDescent="0.25">
      <c r="A35" s="236">
        <v>28</v>
      </c>
      <c r="B35" s="321">
        <v>1000</v>
      </c>
      <c r="C35" s="320">
        <v>1000</v>
      </c>
      <c r="D35" s="317"/>
      <c r="E35" s="420" t="s">
        <v>214</v>
      </c>
      <c r="F35" s="420"/>
      <c r="G35" s="420"/>
      <c r="H35" s="317"/>
      <c r="I35" s="317"/>
      <c r="J35" s="317"/>
      <c r="K35" s="236">
        <v>28</v>
      </c>
    </row>
    <row r="36" spans="1:11" ht="12.75" customHeight="1" x14ac:dyDescent="0.25">
      <c r="A36" s="236">
        <v>29</v>
      </c>
      <c r="B36" s="321">
        <v>3000</v>
      </c>
      <c r="C36" s="320">
        <v>2000</v>
      </c>
      <c r="D36" s="317"/>
      <c r="E36" s="420" t="s">
        <v>215</v>
      </c>
      <c r="F36" s="420"/>
      <c r="G36" s="420"/>
      <c r="H36" s="317"/>
      <c r="I36" s="317"/>
      <c r="J36" s="317"/>
      <c r="K36" s="236">
        <v>29</v>
      </c>
    </row>
    <row r="37" spans="1:11" ht="12.75" customHeight="1" x14ac:dyDescent="0.25">
      <c r="A37" s="42">
        <v>30</v>
      </c>
      <c r="B37" s="321">
        <v>2000</v>
      </c>
      <c r="C37" s="320">
        <v>0</v>
      </c>
      <c r="D37" s="317"/>
      <c r="E37" s="420" t="s">
        <v>188</v>
      </c>
      <c r="F37" s="420"/>
      <c r="G37" s="420"/>
      <c r="H37" s="317"/>
      <c r="I37" s="317"/>
      <c r="J37" s="317"/>
      <c r="K37" s="42">
        <v>30</v>
      </c>
    </row>
    <row r="38" spans="1:11" ht="12.75" customHeight="1" thickBot="1" x14ac:dyDescent="0.3">
      <c r="A38" s="74">
        <v>31</v>
      </c>
      <c r="B38" s="324">
        <v>39000</v>
      </c>
      <c r="C38" s="323">
        <v>0</v>
      </c>
      <c r="D38" s="318">
        <v>0</v>
      </c>
      <c r="E38" s="240" t="s">
        <v>189</v>
      </c>
      <c r="F38" s="241"/>
      <c r="G38" s="242"/>
      <c r="H38" s="318"/>
      <c r="I38" s="318"/>
      <c r="J38" s="318"/>
      <c r="K38" s="76">
        <v>31</v>
      </c>
    </row>
    <row r="39" spans="1:11" s="33" customFormat="1" ht="14.85" customHeight="1" thickBot="1" x14ac:dyDescent="0.3">
      <c r="A39" s="17">
        <v>32</v>
      </c>
      <c r="B39" s="326">
        <f>SUM(B8:B38)</f>
        <v>216200</v>
      </c>
      <c r="C39" s="325">
        <f>SUM(C8:C38)</f>
        <v>167700</v>
      </c>
      <c r="D39" s="319">
        <f>SUM(D8:D38)</f>
        <v>170400</v>
      </c>
      <c r="E39" s="424" t="s">
        <v>190</v>
      </c>
      <c r="F39" s="425"/>
      <c r="G39" s="426"/>
      <c r="H39" s="319">
        <f>SUM(H8:H38)</f>
        <v>171000</v>
      </c>
      <c r="I39" s="319">
        <f>SUM(I8:I38)</f>
        <v>171000</v>
      </c>
      <c r="J39" s="319">
        <f>SUM(J8:J38)</f>
        <v>171000</v>
      </c>
      <c r="K39" s="19">
        <v>32</v>
      </c>
    </row>
    <row r="40" spans="1:11" s="33" customFormat="1" ht="12.75" customHeight="1" thickBot="1" x14ac:dyDescent="0.3">
      <c r="A40" s="34"/>
      <c r="B40" s="13"/>
      <c r="C40" s="35"/>
      <c r="D40" s="35"/>
      <c r="E40" s="427"/>
      <c r="F40" s="427"/>
      <c r="G40" s="427"/>
      <c r="H40" s="35"/>
      <c r="I40" s="35"/>
      <c r="J40" s="35"/>
      <c r="K40" s="35"/>
    </row>
    <row r="41" spans="1:11" ht="13.8" thickBot="1" x14ac:dyDescent="0.3">
      <c r="E41" s="427"/>
      <c r="F41" s="427"/>
      <c r="G41" s="427"/>
      <c r="J41" s="13"/>
    </row>
    <row r="42" spans="1:11" ht="7.5" customHeight="1" x14ac:dyDescent="0.25">
      <c r="E42" s="427"/>
      <c r="F42" s="427"/>
      <c r="G42" s="427"/>
    </row>
  </sheetData>
  <mergeCells count="45">
    <mergeCell ref="E39:G39"/>
    <mergeCell ref="E40:G42"/>
    <mergeCell ref="E26:G26"/>
    <mergeCell ref="E27:G27"/>
    <mergeCell ref="E28:G28"/>
    <mergeCell ref="E37:G37"/>
    <mergeCell ref="E29:G29"/>
    <mergeCell ref="E36:G36"/>
    <mergeCell ref="E21:G21"/>
    <mergeCell ref="E34:G34"/>
    <mergeCell ref="E35:G35"/>
    <mergeCell ref="E22:G22"/>
    <mergeCell ref="E32:G32"/>
    <mergeCell ref="E31:G31"/>
    <mergeCell ref="E23:G23"/>
    <mergeCell ref="E24:G24"/>
    <mergeCell ref="E25:G25"/>
    <mergeCell ref="E30:G30"/>
    <mergeCell ref="E33:G33"/>
    <mergeCell ref="E19:G19"/>
    <mergeCell ref="E20:G20"/>
    <mergeCell ref="E8:G8"/>
    <mergeCell ref="E9:G9"/>
    <mergeCell ref="E10:G10"/>
    <mergeCell ref="E11:G11"/>
    <mergeCell ref="E12:G12"/>
    <mergeCell ref="E13:G13"/>
    <mergeCell ref="E14:G14"/>
    <mergeCell ref="E15:G15"/>
    <mergeCell ref="E16:G16"/>
    <mergeCell ref="E17:G17"/>
    <mergeCell ref="E18:G18"/>
    <mergeCell ref="A4:A7"/>
    <mergeCell ref="B4:D4"/>
    <mergeCell ref="E4:G7"/>
    <mergeCell ref="H4:J5"/>
    <mergeCell ref="K4:K7"/>
    <mergeCell ref="B5:C5"/>
    <mergeCell ref="H1:K1"/>
    <mergeCell ref="B1:D1"/>
    <mergeCell ref="H2:K2"/>
    <mergeCell ref="B2:D2"/>
    <mergeCell ref="E3:G3"/>
    <mergeCell ref="H3:K3"/>
    <mergeCell ref="E2:G2"/>
  </mergeCells>
  <pageMargins left="0.2" right="0.2" top="0.75" bottom="0.75" header="0.3" footer="0.3"/>
  <pageSetup scale="97" orientation="landscape" r:id="rId1"/>
  <headerFooter>
    <oddHeader>&amp;LPg 3&amp;C&amp;"Arial,Bold"&amp;14&amp;KFF0000Seal Rock Fire District
FY 2024-3025 Budget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2"/>
  <sheetViews>
    <sheetView view="pageLayout" topLeftCell="A18" zoomScaleNormal="100" workbookViewId="0">
      <selection activeCell="H40" sqref="H40:H41"/>
    </sheetView>
  </sheetViews>
  <sheetFormatPr defaultColWidth="0" defaultRowHeight="13.2" zeroHeight="1" x14ac:dyDescent="0.25"/>
  <cols>
    <col min="1" max="1" width="3.6640625" customWidth="1"/>
    <col min="2" max="2" width="13.21875" customWidth="1"/>
    <col min="3" max="3" width="13.88671875" customWidth="1"/>
    <col min="4" max="4" width="12.44140625" customWidth="1"/>
    <col min="5" max="5" width="39.6640625" customWidth="1"/>
    <col min="6" max="6" width="14.77734375" customWidth="1"/>
    <col min="7" max="7" width="15.88671875" customWidth="1"/>
    <col min="8" max="8" width="14.109375" customWidth="1"/>
    <col min="9" max="9" width="11.21875" hidden="1" customWidth="1"/>
    <col min="10" max="10" width="4.33203125" style="190" customWidth="1"/>
  </cols>
  <sheetData>
    <row r="1" spans="1:14" ht="15" x14ac:dyDescent="0.25">
      <c r="A1" s="20"/>
      <c r="B1" s="20"/>
      <c r="C1" s="20"/>
      <c r="G1" s="21"/>
      <c r="H1" s="21"/>
      <c r="I1" s="21"/>
      <c r="J1" s="21"/>
    </row>
    <row r="2" spans="1:14" ht="15.6" x14ac:dyDescent="0.3">
      <c r="A2" s="20"/>
      <c r="B2" s="22" t="s">
        <v>1</v>
      </c>
      <c r="C2" s="20"/>
      <c r="D2" s="399" t="s">
        <v>38</v>
      </c>
      <c r="E2" s="399"/>
      <c r="F2" s="399"/>
      <c r="J2" s="21"/>
      <c r="N2" s="23"/>
    </row>
    <row r="3" spans="1:14" ht="18" x14ac:dyDescent="0.35">
      <c r="A3" s="20"/>
      <c r="B3" s="22" t="s">
        <v>39</v>
      </c>
      <c r="C3" s="20"/>
      <c r="E3" s="24" t="s">
        <v>26</v>
      </c>
      <c r="F3" s="400"/>
      <c r="G3" s="401"/>
      <c r="H3" s="401"/>
      <c r="I3" s="163"/>
      <c r="J3" s="21"/>
    </row>
    <row r="4" spans="1:14" ht="15" x14ac:dyDescent="0.25">
      <c r="A4" s="25"/>
      <c r="B4" s="25"/>
      <c r="C4" s="25"/>
      <c r="D4" s="26"/>
      <c r="E4" s="26"/>
      <c r="F4" s="23"/>
      <c r="G4" s="402" t="s">
        <v>10</v>
      </c>
      <c r="H4" s="402"/>
      <c r="I4" s="402"/>
      <c r="J4" s="403"/>
    </row>
    <row r="5" spans="1:14" ht="15.75" customHeight="1" x14ac:dyDescent="0.25">
      <c r="A5" s="404"/>
      <c r="B5" s="405" t="s">
        <v>3</v>
      </c>
      <c r="C5" s="405"/>
      <c r="D5" s="405"/>
      <c r="E5" s="406" t="s">
        <v>40</v>
      </c>
      <c r="F5" s="407" t="s">
        <v>232</v>
      </c>
      <c r="G5" s="408"/>
      <c r="H5" s="408"/>
      <c r="I5" s="164"/>
      <c r="J5" s="431"/>
    </row>
    <row r="6" spans="1:14" ht="15.75" customHeight="1" x14ac:dyDescent="0.25">
      <c r="A6" s="404"/>
      <c r="B6" s="412" t="s">
        <v>5</v>
      </c>
      <c r="C6" s="412"/>
      <c r="D6" s="27" t="s">
        <v>41</v>
      </c>
      <c r="E6" s="406"/>
      <c r="F6" s="408"/>
      <c r="G6" s="408"/>
      <c r="H6" s="408"/>
      <c r="I6" s="164"/>
      <c r="J6" s="431"/>
    </row>
    <row r="7" spans="1:14" ht="15.75" customHeight="1" x14ac:dyDescent="0.25">
      <c r="A7" s="404"/>
      <c r="B7" s="27" t="s">
        <v>42</v>
      </c>
      <c r="C7" s="27" t="s">
        <v>43</v>
      </c>
      <c r="D7" s="28" t="s">
        <v>44</v>
      </c>
      <c r="E7" s="406"/>
      <c r="F7" s="27" t="s">
        <v>45</v>
      </c>
      <c r="G7" s="27" t="s">
        <v>46</v>
      </c>
      <c r="H7" s="29" t="s">
        <v>47</v>
      </c>
      <c r="I7" s="165"/>
      <c r="J7" s="431"/>
    </row>
    <row r="8" spans="1:14" ht="15.75" customHeight="1" x14ac:dyDescent="0.25">
      <c r="A8" s="404"/>
      <c r="B8" s="30" t="s">
        <v>180</v>
      </c>
      <c r="C8" s="30" t="s">
        <v>231</v>
      </c>
      <c r="D8" s="30" t="s">
        <v>230</v>
      </c>
      <c r="E8" s="406"/>
      <c r="F8" s="30" t="s">
        <v>48</v>
      </c>
      <c r="G8" s="30" t="s">
        <v>49</v>
      </c>
      <c r="H8" s="31" t="s">
        <v>50</v>
      </c>
      <c r="I8" s="166"/>
      <c r="J8" s="431"/>
    </row>
    <row r="9" spans="1:14" x14ac:dyDescent="0.25">
      <c r="A9" s="58"/>
      <c r="B9" s="397"/>
      <c r="C9" s="397"/>
      <c r="D9" s="397"/>
      <c r="E9" s="59" t="s">
        <v>51</v>
      </c>
      <c r="F9" s="397"/>
      <c r="G9" s="397"/>
      <c r="H9" s="397"/>
      <c r="I9" s="167"/>
      <c r="J9" s="228"/>
    </row>
    <row r="10" spans="1:14" x14ac:dyDescent="0.25">
      <c r="A10" s="60">
        <v>1</v>
      </c>
      <c r="B10" s="158">
        <v>0</v>
      </c>
      <c r="C10" s="158"/>
      <c r="D10" s="158"/>
      <c r="E10" s="136"/>
      <c r="F10" s="158"/>
      <c r="G10" s="214"/>
      <c r="H10" s="158"/>
      <c r="I10" s="168"/>
      <c r="J10" s="229">
        <v>1</v>
      </c>
    </row>
    <row r="11" spans="1:14" x14ac:dyDescent="0.25">
      <c r="A11" s="60">
        <v>2</v>
      </c>
      <c r="B11" s="158"/>
      <c r="C11" s="158"/>
      <c r="D11" s="158"/>
      <c r="E11" s="136" t="s">
        <v>178</v>
      </c>
      <c r="F11" s="158"/>
      <c r="G11" s="158"/>
      <c r="H11" s="158"/>
      <c r="I11" s="168"/>
      <c r="J11" s="229">
        <v>2</v>
      </c>
    </row>
    <row r="12" spans="1:14" x14ac:dyDescent="0.25">
      <c r="A12" s="60">
        <v>3</v>
      </c>
      <c r="B12" s="158"/>
      <c r="C12" s="158"/>
      <c r="D12" s="158"/>
      <c r="E12" s="136"/>
      <c r="F12" s="158"/>
      <c r="G12" s="158"/>
      <c r="H12" s="158"/>
      <c r="I12" s="168"/>
      <c r="J12" s="229">
        <v>3</v>
      </c>
    </row>
    <row r="13" spans="1:14" x14ac:dyDescent="0.25">
      <c r="A13" s="60">
        <v>4</v>
      </c>
      <c r="B13" s="158"/>
      <c r="C13" s="158"/>
      <c r="D13" s="158"/>
      <c r="E13" s="75"/>
      <c r="F13" s="158"/>
      <c r="G13" s="158"/>
      <c r="H13" s="158"/>
      <c r="I13" s="168"/>
      <c r="J13" s="229">
        <v>4</v>
      </c>
    </row>
    <row r="14" spans="1:14" x14ac:dyDescent="0.25">
      <c r="A14" s="62">
        <v>5</v>
      </c>
      <c r="B14" s="159">
        <f>SUM(B10:B13)</f>
        <v>0</v>
      </c>
      <c r="C14" s="159"/>
      <c r="D14" s="159">
        <f>SUM(D10:D13)</f>
        <v>0</v>
      </c>
      <c r="E14" s="193"/>
      <c r="F14" s="159"/>
      <c r="G14" s="159"/>
      <c r="H14" s="159"/>
      <c r="I14" s="169"/>
      <c r="J14" s="230">
        <v>5</v>
      </c>
    </row>
    <row r="15" spans="1:14" ht="13.8" thickBot="1" x14ac:dyDescent="0.3">
      <c r="A15" s="62">
        <v>6</v>
      </c>
      <c r="B15" s="276">
        <v>0</v>
      </c>
      <c r="C15" s="276">
        <v>141000</v>
      </c>
      <c r="D15" s="276">
        <v>188010</v>
      </c>
      <c r="E15" s="194" t="s">
        <v>149</v>
      </c>
      <c r="F15" s="276">
        <v>126000</v>
      </c>
      <c r="G15" s="276">
        <v>126000</v>
      </c>
      <c r="H15" s="276">
        <v>126000</v>
      </c>
      <c r="I15" s="169"/>
      <c r="J15" s="230">
        <v>6</v>
      </c>
    </row>
    <row r="16" spans="1:14" x14ac:dyDescent="0.25">
      <c r="A16" s="65" t="s">
        <v>10</v>
      </c>
      <c r="B16" s="433"/>
      <c r="C16" s="433"/>
      <c r="D16" s="434"/>
      <c r="E16" s="246" t="s">
        <v>52</v>
      </c>
      <c r="F16" s="432"/>
      <c r="G16" s="433"/>
      <c r="H16" s="433"/>
      <c r="I16" s="175"/>
      <c r="J16" s="231"/>
    </row>
    <row r="17" spans="1:10" x14ac:dyDescent="0.25">
      <c r="A17" s="60">
        <v>5</v>
      </c>
      <c r="B17" s="290">
        <v>216200</v>
      </c>
      <c r="C17" s="277">
        <v>167700</v>
      </c>
      <c r="D17" s="277"/>
      <c r="E17" s="136" t="s">
        <v>216</v>
      </c>
      <c r="F17" s="277"/>
      <c r="G17" s="277"/>
      <c r="H17" s="277"/>
      <c r="I17" s="178"/>
      <c r="J17" s="229">
        <v>5</v>
      </c>
    </row>
    <row r="18" spans="1:10" x14ac:dyDescent="0.25">
      <c r="A18" s="60">
        <v>6</v>
      </c>
      <c r="B18" s="291"/>
      <c r="C18" s="277"/>
      <c r="D18" s="277"/>
      <c r="E18" s="61">
        <v>6</v>
      </c>
      <c r="F18" s="277"/>
      <c r="G18" s="277"/>
      <c r="H18" s="277"/>
      <c r="I18" s="168"/>
      <c r="J18" s="229">
        <v>6</v>
      </c>
    </row>
    <row r="19" spans="1:10" ht="13.8" thickBot="1" x14ac:dyDescent="0.3">
      <c r="A19" s="67">
        <v>7</v>
      </c>
      <c r="B19" s="292">
        <f>SUM(B17:B18)</f>
        <v>216200</v>
      </c>
      <c r="C19" s="278">
        <f>SUM(C17:C18)</f>
        <v>167700</v>
      </c>
      <c r="D19" s="278">
        <v>170400</v>
      </c>
      <c r="E19" s="63" t="s">
        <v>53</v>
      </c>
      <c r="F19" s="278">
        <v>171000</v>
      </c>
      <c r="G19" s="278">
        <v>171000</v>
      </c>
      <c r="H19" s="278">
        <v>171000</v>
      </c>
      <c r="I19" s="177">
        <f>SUM(I17:I18)</f>
        <v>0</v>
      </c>
      <c r="J19" s="225">
        <v>7</v>
      </c>
    </row>
    <row r="20" spans="1:10" x14ac:dyDescent="0.25">
      <c r="A20" s="68"/>
      <c r="B20" s="438"/>
      <c r="C20" s="439"/>
      <c r="D20" s="440"/>
      <c r="E20" s="247" t="s">
        <v>54</v>
      </c>
      <c r="F20" s="438"/>
      <c r="G20" s="439"/>
      <c r="H20" s="440"/>
      <c r="I20" s="174"/>
      <c r="J20" s="232"/>
    </row>
    <row r="21" spans="1:10" x14ac:dyDescent="0.25">
      <c r="A21" s="69">
        <v>8</v>
      </c>
      <c r="B21" s="293">
        <v>5000</v>
      </c>
      <c r="C21" s="294">
        <v>150000</v>
      </c>
      <c r="D21" s="294"/>
      <c r="E21" s="61" t="s">
        <v>55</v>
      </c>
      <c r="F21" s="279"/>
      <c r="G21" s="279"/>
      <c r="H21" s="279"/>
      <c r="I21" s="171"/>
      <c r="J21" s="233">
        <v>8</v>
      </c>
    </row>
    <row r="22" spans="1:10" x14ac:dyDescent="0.25">
      <c r="A22" s="60">
        <v>9</v>
      </c>
      <c r="B22" s="290">
        <v>22000</v>
      </c>
      <c r="C22" s="280"/>
      <c r="D22" s="280">
        <v>0</v>
      </c>
      <c r="E22" s="61" t="s">
        <v>56</v>
      </c>
      <c r="F22" s="280"/>
      <c r="G22" s="280"/>
      <c r="H22" s="278"/>
      <c r="I22" s="178"/>
      <c r="J22" s="229">
        <v>9</v>
      </c>
    </row>
    <row r="23" spans="1:10" x14ac:dyDescent="0.25">
      <c r="A23" s="60">
        <v>10</v>
      </c>
      <c r="B23" s="291">
        <v>1000</v>
      </c>
      <c r="C23" s="277"/>
      <c r="D23" s="277">
        <v>5000</v>
      </c>
      <c r="E23" s="136" t="s">
        <v>119</v>
      </c>
      <c r="F23" s="277"/>
      <c r="G23" s="277"/>
      <c r="H23" s="278"/>
      <c r="I23" s="168"/>
      <c r="J23" s="229">
        <v>10</v>
      </c>
    </row>
    <row r="24" spans="1:10" x14ac:dyDescent="0.25">
      <c r="A24" s="60">
        <v>11</v>
      </c>
      <c r="B24" s="290">
        <v>3500</v>
      </c>
      <c r="C24" s="277"/>
      <c r="D24" s="277"/>
      <c r="E24" s="61" t="s">
        <v>57</v>
      </c>
      <c r="F24" s="277"/>
      <c r="G24" s="277"/>
      <c r="H24" s="278"/>
      <c r="I24" s="178"/>
      <c r="J24" s="229">
        <v>11</v>
      </c>
    </row>
    <row r="25" spans="1:10" x14ac:dyDescent="0.25">
      <c r="A25" s="60">
        <v>12</v>
      </c>
      <c r="B25" s="291">
        <v>5000</v>
      </c>
      <c r="C25" s="277"/>
      <c r="D25" s="277">
        <v>75000</v>
      </c>
      <c r="E25" s="61" t="s">
        <v>58</v>
      </c>
      <c r="F25" s="277">
        <v>20000</v>
      </c>
      <c r="G25" s="277">
        <v>20000</v>
      </c>
      <c r="H25" s="277">
        <v>20000</v>
      </c>
      <c r="I25" s="168"/>
      <c r="J25" s="229">
        <v>12</v>
      </c>
    </row>
    <row r="26" spans="1:10" ht="13.8" thickBot="1" x14ac:dyDescent="0.3">
      <c r="A26" s="60">
        <v>13</v>
      </c>
      <c r="B26" s="292">
        <f>SUM(B21:B25)</f>
        <v>36500</v>
      </c>
      <c r="C26" s="281">
        <v>150000</v>
      </c>
      <c r="D26" s="281">
        <f>SUM(D23:D25)</f>
        <v>80000</v>
      </c>
      <c r="E26" s="70" t="s">
        <v>59</v>
      </c>
      <c r="F26" s="281"/>
      <c r="G26" s="281"/>
      <c r="H26" s="278"/>
      <c r="I26" s="177"/>
      <c r="J26" s="229">
        <v>13</v>
      </c>
    </row>
    <row r="27" spans="1:10" x14ac:dyDescent="0.25">
      <c r="A27" s="58"/>
      <c r="B27" s="432" t="s">
        <v>10</v>
      </c>
      <c r="C27" s="433"/>
      <c r="D27" s="434"/>
      <c r="E27" s="246" t="s">
        <v>174</v>
      </c>
      <c r="F27" s="432"/>
      <c r="G27" s="433"/>
      <c r="H27" s="434"/>
      <c r="I27" s="175"/>
      <c r="J27" s="234"/>
    </row>
    <row r="28" spans="1:10" x14ac:dyDescent="0.25">
      <c r="A28" s="60">
        <v>14</v>
      </c>
      <c r="B28" s="296">
        <v>60000</v>
      </c>
      <c r="C28" s="297">
        <v>60000</v>
      </c>
      <c r="D28" s="282">
        <v>45000</v>
      </c>
      <c r="E28" s="157" t="s">
        <v>60</v>
      </c>
      <c r="F28" s="282">
        <v>35000</v>
      </c>
      <c r="G28" s="282">
        <v>35000</v>
      </c>
      <c r="H28" s="282">
        <v>35000</v>
      </c>
      <c r="I28" s="179"/>
      <c r="J28" s="229">
        <v>14</v>
      </c>
    </row>
    <row r="29" spans="1:10" x14ac:dyDescent="0.25">
      <c r="A29" s="60">
        <v>15</v>
      </c>
      <c r="B29" s="299">
        <v>70000</v>
      </c>
      <c r="C29" s="297">
        <v>70000</v>
      </c>
      <c r="D29" s="282">
        <v>0</v>
      </c>
      <c r="E29" s="157" t="s">
        <v>134</v>
      </c>
      <c r="F29" s="282"/>
      <c r="G29" s="282"/>
      <c r="H29" s="282"/>
      <c r="I29" s="192"/>
      <c r="J29" s="229">
        <v>15</v>
      </c>
    </row>
    <row r="30" spans="1:10" x14ac:dyDescent="0.25">
      <c r="A30" s="60">
        <v>16</v>
      </c>
      <c r="B30" s="300"/>
      <c r="C30" s="301"/>
      <c r="D30" s="278"/>
      <c r="E30" s="61">
        <v>16</v>
      </c>
      <c r="F30" s="278"/>
      <c r="G30" s="278"/>
      <c r="H30" s="278"/>
      <c r="I30" s="170"/>
      <c r="J30" s="229">
        <v>16</v>
      </c>
    </row>
    <row r="31" spans="1:10" x14ac:dyDescent="0.25">
      <c r="A31" s="67">
        <v>17</v>
      </c>
      <c r="B31" s="302"/>
      <c r="C31" s="303"/>
      <c r="D31" s="283"/>
      <c r="E31" s="64">
        <v>17</v>
      </c>
      <c r="F31" s="283"/>
      <c r="G31" s="283"/>
      <c r="H31" s="283"/>
      <c r="I31" s="172"/>
      <c r="J31" s="225">
        <v>17</v>
      </c>
    </row>
    <row r="32" spans="1:10" x14ac:dyDescent="0.25">
      <c r="A32" s="69">
        <v>18</v>
      </c>
      <c r="B32" s="304"/>
      <c r="C32" s="305"/>
      <c r="D32" s="284"/>
      <c r="E32" s="61">
        <v>18</v>
      </c>
      <c r="F32" s="284"/>
      <c r="G32" s="284"/>
      <c r="H32" s="284"/>
      <c r="I32" s="171"/>
      <c r="J32" s="233">
        <v>18</v>
      </c>
    </row>
    <row r="33" spans="1:10" ht="13.8" thickBot="1" x14ac:dyDescent="0.3">
      <c r="A33" s="60">
        <v>19</v>
      </c>
      <c r="B33" s="306">
        <f>SUM(B28:B32)</f>
        <v>130000</v>
      </c>
      <c r="C33" s="307">
        <f>SUM(C28:C32)</f>
        <v>130000</v>
      </c>
      <c r="D33" s="278">
        <v>45000</v>
      </c>
      <c r="E33" s="243" t="s">
        <v>217</v>
      </c>
      <c r="F33" s="278">
        <v>35000</v>
      </c>
      <c r="G33" s="278">
        <v>35000</v>
      </c>
      <c r="H33" s="278">
        <v>35000</v>
      </c>
      <c r="I33" s="180"/>
      <c r="J33" s="229">
        <v>19</v>
      </c>
    </row>
    <row r="34" spans="1:10" x14ac:dyDescent="0.25">
      <c r="A34" s="58"/>
      <c r="B34" s="435"/>
      <c r="C34" s="436"/>
      <c r="D34" s="437"/>
      <c r="E34" s="66"/>
      <c r="F34" s="432"/>
      <c r="G34" s="433"/>
      <c r="H34" s="434"/>
      <c r="I34" s="181"/>
      <c r="J34" s="234"/>
    </row>
    <row r="35" spans="1:10" ht="13.8" thickBot="1" x14ac:dyDescent="0.3">
      <c r="A35" s="69">
        <v>20</v>
      </c>
      <c r="B35" s="308">
        <v>15462</v>
      </c>
      <c r="C35" s="309">
        <v>15462</v>
      </c>
      <c r="D35" s="285">
        <v>12000</v>
      </c>
      <c r="E35" s="32" t="s">
        <v>225</v>
      </c>
      <c r="F35" s="285">
        <v>12000</v>
      </c>
      <c r="G35" s="285">
        <v>12000</v>
      </c>
      <c r="H35" s="285">
        <v>12000</v>
      </c>
      <c r="I35" s="182"/>
      <c r="J35" s="229">
        <v>20</v>
      </c>
    </row>
    <row r="36" spans="1:10" ht="13.8" thickBot="1" x14ac:dyDescent="0.3">
      <c r="A36" s="60">
        <v>23</v>
      </c>
      <c r="B36" s="310">
        <v>398162</v>
      </c>
      <c r="C36" s="307">
        <v>398162</v>
      </c>
      <c r="D36" s="286">
        <v>495410</v>
      </c>
      <c r="E36" s="245" t="s">
        <v>130</v>
      </c>
      <c r="F36" s="286"/>
      <c r="G36" s="286"/>
      <c r="H36" s="286"/>
      <c r="I36" s="178"/>
      <c r="J36" s="229">
        <v>22</v>
      </c>
    </row>
    <row r="37" spans="1:10" x14ac:dyDescent="0.25">
      <c r="A37" s="60">
        <v>24</v>
      </c>
      <c r="B37" s="311"/>
      <c r="C37" s="309"/>
      <c r="D37" s="287"/>
      <c r="E37" s="244">
        <v>23</v>
      </c>
      <c r="F37" s="287"/>
      <c r="G37" s="287"/>
      <c r="H37" s="287"/>
      <c r="I37" s="183"/>
      <c r="J37" s="229">
        <v>23</v>
      </c>
    </row>
    <row r="38" spans="1:10" x14ac:dyDescent="0.25">
      <c r="A38" s="60">
        <v>25</v>
      </c>
      <c r="B38" s="311"/>
      <c r="C38" s="309"/>
      <c r="D38" s="284"/>
      <c r="E38" s="61">
        <v>24</v>
      </c>
      <c r="F38" s="284"/>
      <c r="G38" s="284"/>
      <c r="H38" s="284"/>
      <c r="I38" s="183"/>
      <c r="J38" s="229">
        <v>24</v>
      </c>
    </row>
    <row r="39" spans="1:10" ht="13.8" thickBot="1" x14ac:dyDescent="0.3">
      <c r="A39" s="71">
        <v>26</v>
      </c>
      <c r="B39" s="312"/>
      <c r="C39" s="313"/>
      <c r="D39" s="313"/>
      <c r="E39" s="60" t="s">
        <v>61</v>
      </c>
      <c r="F39" s="288"/>
      <c r="G39" s="288"/>
      <c r="H39" s="288"/>
      <c r="I39" s="181"/>
      <c r="J39" s="229">
        <v>25</v>
      </c>
    </row>
    <row r="40" spans="1:10" ht="13.8" thickBot="1" x14ac:dyDescent="0.3">
      <c r="A40" s="72">
        <v>27</v>
      </c>
      <c r="B40" s="314">
        <v>277609</v>
      </c>
      <c r="C40" s="355">
        <v>277609</v>
      </c>
      <c r="D40" s="284">
        <v>284800</v>
      </c>
      <c r="E40" s="136" t="s">
        <v>171</v>
      </c>
      <c r="F40" s="284">
        <v>281701</v>
      </c>
      <c r="G40" s="284">
        <v>281701</v>
      </c>
      <c r="H40" s="284">
        <v>281701</v>
      </c>
      <c r="I40" s="173"/>
      <c r="J40" s="229">
        <v>26</v>
      </c>
    </row>
    <row r="41" spans="1:10" ht="13.8" thickBot="1" x14ac:dyDescent="0.3">
      <c r="A41" s="73"/>
      <c r="B41" s="315">
        <f>SUM(B36:B40)</f>
        <v>675771</v>
      </c>
      <c r="C41" s="356">
        <f>SUM(C36:C40)</f>
        <v>675771</v>
      </c>
      <c r="D41" s="289">
        <f>SUM(D36:D40)</f>
        <v>780210</v>
      </c>
      <c r="E41" s="84" t="s">
        <v>62</v>
      </c>
      <c r="F41" s="289">
        <v>645701</v>
      </c>
      <c r="G41" s="289">
        <v>645701</v>
      </c>
      <c r="H41" s="289">
        <v>645701</v>
      </c>
      <c r="I41" s="184"/>
      <c r="J41" s="225">
        <v>27</v>
      </c>
    </row>
    <row r="42" spans="1:10" x14ac:dyDescent="0.25">
      <c r="B42" s="160"/>
      <c r="C42" s="160"/>
      <c r="D42" s="235"/>
      <c r="E42" s="73"/>
      <c r="F42" s="160"/>
      <c r="G42" s="160"/>
      <c r="H42" s="160"/>
      <c r="I42" s="160"/>
      <c r="J42" s="73"/>
    </row>
    <row r="43" spans="1:10" x14ac:dyDescent="0.25">
      <c r="B43" s="161"/>
      <c r="C43" s="161"/>
      <c r="D43" s="161"/>
      <c r="F43" s="161"/>
      <c r="G43" s="161"/>
      <c r="H43" s="161"/>
      <c r="I43" s="161"/>
      <c r="J43"/>
    </row>
    <row r="44" spans="1:10" x14ac:dyDescent="0.25">
      <c r="F44" s="161"/>
      <c r="G44" s="161"/>
      <c r="H44" s="161"/>
      <c r="I44" s="161"/>
      <c r="J44"/>
    </row>
    <row r="45" spans="1:10" x14ac:dyDescent="0.25">
      <c r="J45"/>
    </row>
    <row r="46" spans="1:10" x14ac:dyDescent="0.25">
      <c r="J46"/>
    </row>
    <row r="47" spans="1:10" x14ac:dyDescent="0.25">
      <c r="J47"/>
    </row>
    <row r="48" spans="1:10" x14ac:dyDescent="0.25">
      <c r="J48"/>
    </row>
    <row r="49" spans="10:10" x14ac:dyDescent="0.25">
      <c r="J49"/>
    </row>
    <row r="50" spans="10:10" x14ac:dyDescent="0.25">
      <c r="J50"/>
    </row>
    <row r="51" spans="10:10" x14ac:dyDescent="0.25">
      <c r="J51"/>
    </row>
    <row r="52" spans="10:10" x14ac:dyDescent="0.25"/>
  </sheetData>
  <mergeCells count="19">
    <mergeCell ref="B27:D27"/>
    <mergeCell ref="F27:H27"/>
    <mergeCell ref="B34:D34"/>
    <mergeCell ref="F34:H34"/>
    <mergeCell ref="B9:D9"/>
    <mergeCell ref="F9:H9"/>
    <mergeCell ref="B16:D16"/>
    <mergeCell ref="F16:H16"/>
    <mergeCell ref="B20:D20"/>
    <mergeCell ref="F20:H20"/>
    <mergeCell ref="D2:F2"/>
    <mergeCell ref="F3:H3"/>
    <mergeCell ref="G4:J4"/>
    <mergeCell ref="A5:A8"/>
    <mergeCell ref="B5:D5"/>
    <mergeCell ref="E5:E8"/>
    <mergeCell ref="F5:H6"/>
    <mergeCell ref="J5:J8"/>
    <mergeCell ref="B6:C6"/>
  </mergeCells>
  <pageMargins left="0.72833333333333339" right="0.2" top="0.75" bottom="0.75" header="0.3" footer="0.3"/>
  <pageSetup scale="94" orientation="landscape" r:id="rId1"/>
  <headerFooter>
    <oddHeader>&amp;LPage 4&amp;C&amp;"Arial,Bold"&amp;16&amp;KFF0000Seal Rock Fire District &amp;"Arial,Regular"&amp;10&amp;K000000
&amp;"Arial,Bold"&amp;12&amp;KFF0000FY 2024-2025 budget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90"/>
  <sheetViews>
    <sheetView view="pageLayout" topLeftCell="A13" zoomScaleNormal="100" workbookViewId="0">
      <selection activeCell="E12" sqref="E12"/>
    </sheetView>
  </sheetViews>
  <sheetFormatPr defaultColWidth="0" defaultRowHeight="15.6" zeroHeight="1" x14ac:dyDescent="0.3"/>
  <cols>
    <col min="1" max="1" width="3.6640625" style="1" customWidth="1"/>
    <col min="2" max="2" width="14.44140625" style="1" customWidth="1"/>
    <col min="3" max="3" width="14.109375" style="1" customWidth="1"/>
    <col min="4" max="4" width="14.109375" style="2" customWidth="1"/>
    <col min="5" max="5" width="46.88671875" customWidth="1"/>
    <col min="6" max="6" width="14.44140625" customWidth="1"/>
    <col min="7" max="7" width="14.109375" customWidth="1"/>
    <col min="8" max="8" width="15.6640625" customWidth="1"/>
    <col min="9" max="9" width="4.109375" customWidth="1"/>
    <col min="10" max="10" width="3.44140625" customWidth="1"/>
  </cols>
  <sheetData>
    <row r="1" spans="1:10" ht="17.399999999999999" x14ac:dyDescent="0.3">
      <c r="A1" s="443" t="s">
        <v>177</v>
      </c>
      <c r="B1" s="443"/>
      <c r="E1" s="226" t="s">
        <v>176</v>
      </c>
      <c r="G1" s="387"/>
      <c r="H1" s="387"/>
    </row>
    <row r="2" spans="1:10" x14ac:dyDescent="0.3">
      <c r="A2" s="414"/>
      <c r="B2" s="414"/>
      <c r="E2" s="227" t="s">
        <v>236</v>
      </c>
      <c r="G2" s="387"/>
      <c r="H2" s="387"/>
    </row>
    <row r="3" spans="1:10" ht="17.399999999999999" x14ac:dyDescent="0.3">
      <c r="A3" s="414" t="s">
        <v>125</v>
      </c>
      <c r="B3" s="414"/>
      <c r="E3" s="36" t="s">
        <v>23</v>
      </c>
      <c r="F3" t="s">
        <v>147</v>
      </c>
      <c r="G3" s="4"/>
      <c r="H3" s="4"/>
    </row>
    <row r="4" spans="1:10" x14ac:dyDescent="0.3">
      <c r="A4" s="443"/>
      <c r="B4" s="443"/>
      <c r="E4" s="442" t="s">
        <v>4</v>
      </c>
      <c r="F4" s="389"/>
      <c r="G4" s="389"/>
      <c r="H4" s="389"/>
    </row>
    <row r="5" spans="1:10" ht="15.75" customHeight="1" x14ac:dyDescent="0.25">
      <c r="A5" s="390"/>
      <c r="B5" s="394" t="s">
        <v>3</v>
      </c>
      <c r="C5" s="394"/>
      <c r="D5" s="394"/>
      <c r="E5" s="442"/>
      <c r="F5" s="394" t="s">
        <v>229</v>
      </c>
      <c r="G5" s="394"/>
      <c r="H5" s="394"/>
      <c r="I5" s="391"/>
      <c r="J5" s="444"/>
    </row>
    <row r="6" spans="1:10" ht="15.75" customHeight="1" x14ac:dyDescent="0.25">
      <c r="A6" s="390"/>
      <c r="B6" s="445" t="s">
        <v>5</v>
      </c>
      <c r="C6" s="445"/>
      <c r="D6" s="140" t="s">
        <v>41</v>
      </c>
      <c r="E6" s="442"/>
      <c r="F6" s="396"/>
      <c r="G6" s="396" t="s">
        <v>7</v>
      </c>
      <c r="H6" s="396" t="s">
        <v>8</v>
      </c>
      <c r="I6" s="391"/>
      <c r="J6" s="391"/>
    </row>
    <row r="7" spans="1:10" ht="15.75" customHeight="1" x14ac:dyDescent="0.25">
      <c r="A7" s="441"/>
      <c r="B7" s="150" t="s">
        <v>42</v>
      </c>
      <c r="C7" s="153" t="s">
        <v>43</v>
      </c>
      <c r="D7" s="152" t="s">
        <v>44</v>
      </c>
      <c r="E7" s="442"/>
      <c r="F7" s="396"/>
      <c r="G7" s="396"/>
      <c r="H7" s="396"/>
      <c r="I7" s="391"/>
      <c r="J7" s="391"/>
    </row>
    <row r="8" spans="1:10" ht="15.75" customHeight="1" x14ac:dyDescent="0.25">
      <c r="A8" s="441"/>
      <c r="B8" s="154" t="s">
        <v>180</v>
      </c>
      <c r="C8" s="154" t="s">
        <v>231</v>
      </c>
      <c r="D8" s="151" t="s">
        <v>230</v>
      </c>
      <c r="E8" s="14" t="s">
        <v>9</v>
      </c>
      <c r="F8" s="396"/>
      <c r="G8" s="396"/>
      <c r="H8" s="396"/>
      <c r="I8" s="391"/>
      <c r="J8" s="444"/>
    </row>
    <row r="9" spans="1:10" ht="12.15" customHeight="1" x14ac:dyDescent="0.25">
      <c r="A9" s="6"/>
      <c r="B9" s="149"/>
      <c r="C9" s="149"/>
      <c r="D9" s="37"/>
      <c r="E9" s="41"/>
      <c r="F9" s="38"/>
      <c r="G9" s="38"/>
      <c r="H9" s="38"/>
      <c r="I9" s="39" t="s">
        <v>10</v>
      </c>
      <c r="J9" s="40"/>
    </row>
    <row r="10" spans="1:10" ht="12.15" customHeight="1" x14ac:dyDescent="0.25">
      <c r="A10" s="7">
        <v>1</v>
      </c>
      <c r="B10" s="248">
        <v>72556</v>
      </c>
      <c r="C10" s="248">
        <v>72556</v>
      </c>
      <c r="D10" s="260">
        <v>75756</v>
      </c>
      <c r="E10" s="41" t="s">
        <v>136</v>
      </c>
      <c r="F10" s="261">
        <v>78676</v>
      </c>
      <c r="G10" s="261">
        <v>78676</v>
      </c>
      <c r="H10" s="261">
        <v>78676</v>
      </c>
      <c r="I10" s="42">
        <v>1</v>
      </c>
      <c r="J10" s="43"/>
    </row>
    <row r="11" spans="1:10" ht="12.15" customHeight="1" x14ac:dyDescent="0.25">
      <c r="A11" s="7">
        <v>3</v>
      </c>
      <c r="B11" s="249">
        <v>3500</v>
      </c>
      <c r="C11" s="248">
        <v>200</v>
      </c>
      <c r="D11" s="260">
        <v>200</v>
      </c>
      <c r="E11" s="41" t="s">
        <v>218</v>
      </c>
      <c r="F11" s="261"/>
      <c r="G11" s="261"/>
      <c r="H11" s="261"/>
      <c r="I11" s="42">
        <v>3</v>
      </c>
      <c r="J11" s="44"/>
    </row>
    <row r="12" spans="1:10" ht="12.15" customHeight="1" x14ac:dyDescent="0.25">
      <c r="A12" s="7">
        <v>4</v>
      </c>
      <c r="B12" s="248"/>
      <c r="C12" s="248"/>
      <c r="D12" s="260"/>
      <c r="E12" s="41">
        <v>5</v>
      </c>
      <c r="F12" s="261"/>
      <c r="G12" s="261"/>
      <c r="H12" s="261"/>
      <c r="I12" s="42">
        <v>4</v>
      </c>
      <c r="J12" s="43"/>
    </row>
    <row r="13" spans="1:10" ht="12.15" customHeight="1" x14ac:dyDescent="0.25">
      <c r="A13" s="7">
        <v>5</v>
      </c>
      <c r="B13" s="248"/>
      <c r="C13" s="248"/>
      <c r="D13" s="260"/>
      <c r="E13" s="41">
        <v>6</v>
      </c>
      <c r="F13" s="261"/>
      <c r="G13" s="261"/>
      <c r="H13" s="261"/>
      <c r="I13" s="42">
        <v>5</v>
      </c>
      <c r="J13" s="43"/>
    </row>
    <row r="14" spans="1:10" ht="12.15" customHeight="1" x14ac:dyDescent="0.25">
      <c r="A14" s="7">
        <v>6</v>
      </c>
      <c r="B14" s="248"/>
      <c r="C14" s="248"/>
      <c r="D14" s="260"/>
      <c r="E14" s="41">
        <v>7</v>
      </c>
      <c r="F14" s="261"/>
      <c r="G14" s="261"/>
      <c r="H14" s="261"/>
      <c r="I14" s="42">
        <v>6</v>
      </c>
      <c r="J14" s="44"/>
    </row>
    <row r="15" spans="1:10" ht="12.15" customHeight="1" x14ac:dyDescent="0.25">
      <c r="A15" s="7">
        <v>7</v>
      </c>
      <c r="B15" s="248"/>
      <c r="C15" s="248"/>
      <c r="D15" s="260"/>
      <c r="E15" s="41">
        <v>8</v>
      </c>
      <c r="F15" s="261"/>
      <c r="G15" s="261"/>
      <c r="H15" s="261"/>
      <c r="I15" s="42">
        <v>7</v>
      </c>
      <c r="J15" s="43"/>
    </row>
    <row r="16" spans="1:10" ht="12.15" customHeight="1" x14ac:dyDescent="0.25">
      <c r="A16" s="7">
        <v>8</v>
      </c>
      <c r="B16" s="248">
        <f>SUM(B9:B15)</f>
        <v>76056</v>
      </c>
      <c r="C16" s="248">
        <v>73556</v>
      </c>
      <c r="D16" s="260">
        <v>75956</v>
      </c>
      <c r="E16" s="41" t="s">
        <v>12</v>
      </c>
      <c r="F16" s="261">
        <v>78676</v>
      </c>
      <c r="G16" s="261">
        <v>78676</v>
      </c>
      <c r="H16" s="261">
        <v>78676</v>
      </c>
      <c r="I16" s="42">
        <v>8</v>
      </c>
      <c r="J16" s="43"/>
    </row>
    <row r="17" spans="1:10" ht="12.15" customHeight="1" x14ac:dyDescent="0.25">
      <c r="A17" s="7">
        <v>9</v>
      </c>
      <c r="B17" s="250"/>
      <c r="C17" s="250"/>
      <c r="D17" s="260">
        <v>115520</v>
      </c>
      <c r="E17" s="41" t="s">
        <v>13</v>
      </c>
      <c r="F17" s="260">
        <v>121540</v>
      </c>
      <c r="G17" s="260">
        <v>121540</v>
      </c>
      <c r="H17" s="260">
        <v>121540</v>
      </c>
      <c r="I17" s="42">
        <v>9</v>
      </c>
      <c r="J17" s="43"/>
    </row>
    <row r="18" spans="1:10" ht="12.15" customHeight="1" thickBot="1" x14ac:dyDescent="0.3">
      <c r="A18" s="7">
        <v>10</v>
      </c>
      <c r="B18" s="249">
        <v>104649</v>
      </c>
      <c r="C18" s="248">
        <v>108520</v>
      </c>
      <c r="D18" s="274"/>
      <c r="E18" s="46" t="s">
        <v>14</v>
      </c>
      <c r="F18" s="274"/>
      <c r="G18" s="274"/>
      <c r="H18" s="274"/>
      <c r="I18" s="42">
        <v>10</v>
      </c>
      <c r="J18" s="43"/>
    </row>
    <row r="19" spans="1:10" ht="12.15" customHeight="1" thickBot="1" x14ac:dyDescent="0.3">
      <c r="A19" s="8">
        <v>11</v>
      </c>
      <c r="B19" s="251"/>
      <c r="C19" s="251">
        <f>SUM(C16:C18)</f>
        <v>182076</v>
      </c>
      <c r="D19" s="267">
        <f>SUM(D16:D17)</f>
        <v>191476</v>
      </c>
      <c r="E19" s="10" t="s">
        <v>15</v>
      </c>
      <c r="F19" s="275">
        <v>200216</v>
      </c>
      <c r="G19" s="275">
        <v>200216</v>
      </c>
      <c r="H19" s="275">
        <v>200216</v>
      </c>
      <c r="I19" s="47">
        <v>11</v>
      </c>
      <c r="J19" s="43"/>
    </row>
    <row r="20" spans="1:10" ht="21.75" customHeight="1" thickBot="1" x14ac:dyDescent="0.3">
      <c r="A20" s="9">
        <v>12</v>
      </c>
      <c r="B20" s="252"/>
      <c r="C20" s="252"/>
      <c r="D20" s="263"/>
      <c r="E20" s="50" t="s">
        <v>71</v>
      </c>
      <c r="F20" s="263"/>
      <c r="G20" s="263"/>
      <c r="H20" s="263"/>
      <c r="I20" s="48">
        <v>12</v>
      </c>
      <c r="J20" s="49"/>
    </row>
    <row r="21" spans="1:10" ht="12.15" customHeight="1" x14ac:dyDescent="0.25">
      <c r="A21" s="11" t="s">
        <v>10</v>
      </c>
      <c r="B21" s="253"/>
      <c r="C21" s="253"/>
      <c r="D21" s="264"/>
      <c r="F21" s="264"/>
      <c r="G21" s="264"/>
      <c r="H21" s="264"/>
      <c r="I21" s="51" t="s">
        <v>10</v>
      </c>
      <c r="J21" s="43"/>
    </row>
    <row r="22" spans="1:10" ht="12.15" customHeight="1" x14ac:dyDescent="0.25">
      <c r="A22" s="12">
        <v>13</v>
      </c>
      <c r="B22" s="254">
        <v>66000</v>
      </c>
      <c r="C22" s="255">
        <v>66000</v>
      </c>
      <c r="D22" s="265">
        <v>81200</v>
      </c>
      <c r="E22" s="52" t="s">
        <v>16</v>
      </c>
      <c r="F22" s="265">
        <v>90000</v>
      </c>
      <c r="G22" s="265">
        <v>90000</v>
      </c>
      <c r="H22" s="265">
        <v>90000</v>
      </c>
      <c r="I22" s="53">
        <v>13</v>
      </c>
      <c r="J22" s="44"/>
    </row>
    <row r="23" spans="1:10" ht="12.15" customHeight="1" x14ac:dyDescent="0.25">
      <c r="A23" s="12">
        <v>14</v>
      </c>
      <c r="B23" s="254">
        <v>14000</v>
      </c>
      <c r="C23" s="255">
        <v>9000</v>
      </c>
      <c r="D23" s="265">
        <v>0</v>
      </c>
      <c r="E23" s="52" t="s">
        <v>170</v>
      </c>
      <c r="F23" s="265"/>
      <c r="G23" s="265"/>
      <c r="H23" s="265"/>
      <c r="I23" s="53">
        <v>14</v>
      </c>
      <c r="J23" s="44"/>
    </row>
    <row r="24" spans="1:10" ht="12.15" customHeight="1" x14ac:dyDescent="0.25">
      <c r="A24" s="7">
        <v>15</v>
      </c>
      <c r="B24" s="249">
        <v>14000</v>
      </c>
      <c r="C24" s="248">
        <v>11000</v>
      </c>
      <c r="D24" s="260" t="s">
        <v>184</v>
      </c>
      <c r="E24" s="41" t="s">
        <v>169</v>
      </c>
      <c r="F24" s="260">
        <v>15000</v>
      </c>
      <c r="G24" s="260">
        <v>15000</v>
      </c>
      <c r="H24" s="364">
        <v>55000</v>
      </c>
      <c r="I24" s="42">
        <v>15</v>
      </c>
      <c r="J24" s="44"/>
    </row>
    <row r="25" spans="1:10" ht="12.15" customHeight="1" x14ac:dyDescent="0.25">
      <c r="A25" s="7">
        <v>16</v>
      </c>
      <c r="B25" s="249">
        <v>8000</v>
      </c>
      <c r="C25" s="248">
        <v>8000</v>
      </c>
      <c r="D25" s="260">
        <v>0</v>
      </c>
      <c r="E25" s="41" t="s">
        <v>242</v>
      </c>
      <c r="F25" s="260">
        <v>15350</v>
      </c>
      <c r="G25" s="260">
        <v>15350</v>
      </c>
      <c r="H25" s="260">
        <v>15350</v>
      </c>
      <c r="I25" s="42">
        <v>16</v>
      </c>
      <c r="J25" s="44"/>
    </row>
    <row r="26" spans="1:10" ht="12.15" customHeight="1" x14ac:dyDescent="0.25">
      <c r="A26" s="7">
        <v>17</v>
      </c>
      <c r="B26" s="249">
        <v>12000</v>
      </c>
      <c r="C26" s="248">
        <v>10000</v>
      </c>
      <c r="D26" s="260">
        <v>10000</v>
      </c>
      <c r="E26" s="41" t="s">
        <v>126</v>
      </c>
      <c r="F26" s="260"/>
      <c r="G26" s="260"/>
      <c r="H26" s="260"/>
      <c r="I26" s="42">
        <v>17</v>
      </c>
      <c r="J26" s="44"/>
    </row>
    <row r="27" spans="1:10" ht="12.15" customHeight="1" x14ac:dyDescent="0.25">
      <c r="A27" s="7">
        <v>18</v>
      </c>
      <c r="B27" s="249">
        <v>2500</v>
      </c>
      <c r="C27" s="248">
        <v>2500</v>
      </c>
      <c r="D27" s="260">
        <v>0</v>
      </c>
      <c r="E27" s="41" t="s">
        <v>132</v>
      </c>
      <c r="F27" s="260"/>
      <c r="G27" s="260"/>
      <c r="H27" s="260"/>
      <c r="I27" s="42">
        <v>18</v>
      </c>
      <c r="J27" s="44"/>
    </row>
    <row r="28" spans="1:10" ht="12.15" customHeight="1" x14ac:dyDescent="0.25">
      <c r="A28" s="7">
        <v>19</v>
      </c>
      <c r="B28" s="249">
        <v>900</v>
      </c>
      <c r="C28" s="248">
        <v>900</v>
      </c>
      <c r="D28" s="260">
        <v>900</v>
      </c>
      <c r="E28" s="41" t="s">
        <v>20</v>
      </c>
      <c r="F28" s="260"/>
      <c r="G28" s="260"/>
      <c r="H28" s="260"/>
      <c r="I28" s="42">
        <v>19</v>
      </c>
      <c r="J28" s="44"/>
    </row>
    <row r="29" spans="1:10" ht="12.15" customHeight="1" x14ac:dyDescent="0.25">
      <c r="A29" s="7">
        <v>20</v>
      </c>
      <c r="B29" s="249">
        <v>1200</v>
      </c>
      <c r="C29" s="248">
        <v>1200</v>
      </c>
      <c r="D29" s="260">
        <v>0</v>
      </c>
      <c r="E29" s="41" t="s">
        <v>21</v>
      </c>
      <c r="F29" s="260">
        <v>1000</v>
      </c>
      <c r="G29" s="260">
        <v>1000</v>
      </c>
      <c r="H29" s="260">
        <v>1000</v>
      </c>
      <c r="I29" s="42">
        <v>20</v>
      </c>
      <c r="J29" s="44"/>
    </row>
    <row r="30" spans="1:10" ht="12.15" customHeight="1" x14ac:dyDescent="0.25">
      <c r="A30" s="7">
        <v>21</v>
      </c>
      <c r="B30" s="249">
        <v>500</v>
      </c>
      <c r="C30" s="248">
        <v>0</v>
      </c>
      <c r="D30" s="260">
        <v>0</v>
      </c>
      <c r="E30" s="41" t="s">
        <v>22</v>
      </c>
      <c r="F30" s="260"/>
      <c r="G30" s="260"/>
      <c r="H30" s="260"/>
      <c r="I30" s="42">
        <v>21</v>
      </c>
      <c r="J30" s="44"/>
    </row>
    <row r="31" spans="1:10" ht="12.15" customHeight="1" x14ac:dyDescent="0.25">
      <c r="A31" s="7">
        <v>22</v>
      </c>
      <c r="B31" s="248"/>
      <c r="C31" s="248"/>
      <c r="D31" s="260"/>
      <c r="E31" s="41">
        <v>22</v>
      </c>
      <c r="F31" s="260"/>
      <c r="G31" s="260"/>
      <c r="H31" s="260"/>
      <c r="I31" s="42">
        <v>22</v>
      </c>
      <c r="J31" s="44"/>
    </row>
    <row r="32" spans="1:10" ht="12.15" customHeight="1" x14ac:dyDescent="0.25">
      <c r="A32" s="7">
        <v>23</v>
      </c>
      <c r="B32" s="248"/>
      <c r="C32" s="248"/>
      <c r="D32" s="260">
        <v>25700</v>
      </c>
      <c r="E32" s="41" t="s">
        <v>183</v>
      </c>
      <c r="F32" s="260"/>
      <c r="G32" s="260"/>
      <c r="H32" s="260"/>
      <c r="I32" s="42">
        <v>23</v>
      </c>
      <c r="J32" s="44"/>
    </row>
    <row r="33" spans="1:10" ht="12.15" customHeight="1" x14ac:dyDescent="0.25">
      <c r="A33" s="7">
        <v>24</v>
      </c>
      <c r="B33" s="248"/>
      <c r="C33" s="248"/>
      <c r="D33" s="260"/>
      <c r="E33" s="41">
        <v>24</v>
      </c>
      <c r="F33" s="260"/>
      <c r="G33" s="260"/>
      <c r="H33" s="260"/>
      <c r="I33" s="42">
        <v>24</v>
      </c>
      <c r="J33" s="44"/>
    </row>
    <row r="34" spans="1:10" ht="12.15" customHeight="1" x14ac:dyDescent="0.25">
      <c r="A34" s="7">
        <v>25</v>
      </c>
      <c r="B34" s="248"/>
      <c r="C34" s="248"/>
      <c r="D34" s="260"/>
      <c r="E34" s="41">
        <v>25</v>
      </c>
      <c r="F34" s="260"/>
      <c r="G34" s="260"/>
      <c r="H34" s="260"/>
      <c r="I34" s="42">
        <v>25</v>
      </c>
      <c r="J34" s="44"/>
    </row>
    <row r="35" spans="1:10" ht="12.15" customHeight="1" x14ac:dyDescent="0.25">
      <c r="A35" s="7">
        <v>26</v>
      </c>
      <c r="B35" s="248">
        <f>SUM(B22:B34)</f>
        <v>119100</v>
      </c>
      <c r="C35" s="248">
        <f>SUM(C22:C34)</f>
        <v>108600</v>
      </c>
      <c r="D35" s="260">
        <f>SUM(D22:D34)</f>
        <v>117800</v>
      </c>
      <c r="E35" s="41" t="s">
        <v>129</v>
      </c>
      <c r="F35" s="260">
        <f>SUM(F22:F34)</f>
        <v>121350</v>
      </c>
      <c r="G35" s="260">
        <f>SUM(G22:G34)</f>
        <v>121350</v>
      </c>
      <c r="H35" s="260">
        <f>SUM(H22:H34)</f>
        <v>161350</v>
      </c>
      <c r="I35" s="42">
        <v>26</v>
      </c>
      <c r="J35" s="44"/>
    </row>
    <row r="36" spans="1:10" ht="12.15" customHeight="1" x14ac:dyDescent="0.25">
      <c r="A36" s="7">
        <v>27</v>
      </c>
      <c r="B36" s="256"/>
      <c r="C36" s="256"/>
      <c r="D36" s="266"/>
      <c r="E36" s="41" t="s">
        <v>17</v>
      </c>
      <c r="F36" s="266"/>
      <c r="G36" s="266"/>
      <c r="H36" s="266"/>
      <c r="I36" s="42">
        <v>27</v>
      </c>
      <c r="J36" s="44"/>
    </row>
    <row r="37" spans="1:10" ht="12.15" customHeight="1" thickBot="1" x14ac:dyDescent="0.3">
      <c r="A37" s="8">
        <v>28</v>
      </c>
      <c r="B37" s="257">
        <f>B20-B35</f>
        <v>-119100</v>
      </c>
      <c r="C37" s="257">
        <v>73476</v>
      </c>
      <c r="D37" s="267">
        <v>73676</v>
      </c>
      <c r="E37" s="46" t="s">
        <v>73</v>
      </c>
      <c r="F37" s="267">
        <v>78866</v>
      </c>
      <c r="G37" s="267">
        <v>78866</v>
      </c>
      <c r="H37" s="365">
        <v>38866</v>
      </c>
      <c r="I37" s="47">
        <v>28</v>
      </c>
      <c r="J37" s="44"/>
    </row>
    <row r="38" spans="1:10" ht="21.75" customHeight="1" thickBot="1" x14ac:dyDescent="0.3">
      <c r="A38" s="9">
        <v>29</v>
      </c>
      <c r="B38" s="252">
        <f>SUM(B35:B37)</f>
        <v>0</v>
      </c>
      <c r="C38" s="252">
        <f>SUM(C35:C37)</f>
        <v>182076</v>
      </c>
      <c r="D38" s="263">
        <f>SUM(D35:D37)</f>
        <v>191476</v>
      </c>
      <c r="E38" s="10" t="s">
        <v>18</v>
      </c>
      <c r="F38" s="263">
        <v>200216</v>
      </c>
      <c r="G38" s="263">
        <v>200216</v>
      </c>
      <c r="H38" s="263">
        <f>SUM(H35:H37)</f>
        <v>200216</v>
      </c>
      <c r="I38" s="48">
        <v>29</v>
      </c>
      <c r="J38" s="54"/>
    </row>
    <row r="39" spans="1:10" x14ac:dyDescent="0.3"/>
    <row r="40" spans="1:10" x14ac:dyDescent="0.3"/>
    <row r="41" spans="1:10" x14ac:dyDescent="0.3"/>
    <row r="42" spans="1:10" x14ac:dyDescent="0.3"/>
    <row r="43" spans="1:10" x14ac:dyDescent="0.3"/>
    <row r="44" spans="1:10" x14ac:dyDescent="0.3"/>
    <row r="45" spans="1:10" x14ac:dyDescent="0.3"/>
    <row r="46" spans="1:10" x14ac:dyDescent="0.3"/>
    <row r="47" spans="1:10" x14ac:dyDescent="0.3"/>
    <row r="48" spans="1:10"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row r="1013" x14ac:dyDescent="0.3"/>
    <row r="1014" x14ac:dyDescent="0.3"/>
    <row r="1015" x14ac:dyDescent="0.3"/>
    <row r="1016" x14ac:dyDescent="0.3"/>
    <row r="1017" x14ac:dyDescent="0.3"/>
    <row r="1018" x14ac:dyDescent="0.3"/>
    <row r="1019" x14ac:dyDescent="0.3"/>
    <row r="1020" x14ac:dyDescent="0.3"/>
    <row r="1021" x14ac:dyDescent="0.3"/>
    <row r="1022" x14ac:dyDescent="0.3"/>
    <row r="1023" x14ac:dyDescent="0.3"/>
    <row r="1024" x14ac:dyDescent="0.3"/>
    <row r="1025" x14ac:dyDescent="0.3"/>
    <row r="1026" x14ac:dyDescent="0.3"/>
    <row r="1027" x14ac:dyDescent="0.3"/>
    <row r="1028" x14ac:dyDescent="0.3"/>
    <row r="1029" x14ac:dyDescent="0.3"/>
    <row r="1030" x14ac:dyDescent="0.3"/>
    <row r="1031" x14ac:dyDescent="0.3"/>
    <row r="1032" x14ac:dyDescent="0.3"/>
    <row r="1033" x14ac:dyDescent="0.3"/>
    <row r="1034" x14ac:dyDescent="0.3"/>
    <row r="1035" x14ac:dyDescent="0.3"/>
    <row r="1036" x14ac:dyDescent="0.3"/>
    <row r="1037" x14ac:dyDescent="0.3"/>
    <row r="1038" x14ac:dyDescent="0.3"/>
    <row r="1039" x14ac:dyDescent="0.3"/>
    <row r="1040" x14ac:dyDescent="0.3"/>
    <row r="1041" x14ac:dyDescent="0.3"/>
    <row r="1042" x14ac:dyDescent="0.3"/>
    <row r="1043" x14ac:dyDescent="0.3"/>
    <row r="1044" x14ac:dyDescent="0.3"/>
    <row r="1045" x14ac:dyDescent="0.3"/>
    <row r="1046" x14ac:dyDescent="0.3"/>
    <row r="1047" x14ac:dyDescent="0.3"/>
    <row r="1048" x14ac:dyDescent="0.3"/>
    <row r="1049" x14ac:dyDescent="0.3"/>
    <row r="1050" x14ac:dyDescent="0.3"/>
    <row r="1051" x14ac:dyDescent="0.3"/>
    <row r="1052" x14ac:dyDescent="0.3"/>
    <row r="1053" x14ac:dyDescent="0.3"/>
    <row r="1054" x14ac:dyDescent="0.3"/>
    <row r="1055" x14ac:dyDescent="0.3"/>
    <row r="1056" x14ac:dyDescent="0.3"/>
    <row r="1057" x14ac:dyDescent="0.3"/>
    <row r="1058" x14ac:dyDescent="0.3"/>
    <row r="1059" x14ac:dyDescent="0.3"/>
    <row r="1060" x14ac:dyDescent="0.3"/>
    <row r="1061" x14ac:dyDescent="0.3"/>
    <row r="1062" x14ac:dyDescent="0.3"/>
    <row r="1063" x14ac:dyDescent="0.3"/>
    <row r="1064" x14ac:dyDescent="0.3"/>
    <row r="1065" x14ac:dyDescent="0.3"/>
    <row r="1066" x14ac:dyDescent="0.3"/>
    <row r="1067" x14ac:dyDescent="0.3"/>
    <row r="1068" x14ac:dyDescent="0.3"/>
    <row r="1069" x14ac:dyDescent="0.3"/>
    <row r="1070" x14ac:dyDescent="0.3"/>
    <row r="1071" x14ac:dyDescent="0.3"/>
    <row r="1072" x14ac:dyDescent="0.3"/>
    <row r="1073" x14ac:dyDescent="0.3"/>
    <row r="1074" x14ac:dyDescent="0.3"/>
    <row r="1075" x14ac:dyDescent="0.3"/>
    <row r="1076" x14ac:dyDescent="0.3"/>
    <row r="1077" x14ac:dyDescent="0.3"/>
    <row r="1078" x14ac:dyDescent="0.3"/>
    <row r="1079" x14ac:dyDescent="0.3"/>
    <row r="1080" x14ac:dyDescent="0.3"/>
    <row r="1081" x14ac:dyDescent="0.3"/>
    <row r="1082" x14ac:dyDescent="0.3"/>
    <row r="1083" x14ac:dyDescent="0.3"/>
    <row r="1084" x14ac:dyDescent="0.3"/>
    <row r="1085" x14ac:dyDescent="0.3"/>
    <row r="1086" x14ac:dyDescent="0.3"/>
    <row r="1087" x14ac:dyDescent="0.3"/>
    <row r="1088" x14ac:dyDescent="0.3"/>
    <row r="1089" x14ac:dyDescent="0.3"/>
    <row r="1090" x14ac:dyDescent="0.3"/>
    <row r="1091" x14ac:dyDescent="0.3"/>
    <row r="1092" x14ac:dyDescent="0.3"/>
    <row r="1093" x14ac:dyDescent="0.3"/>
    <row r="1094" x14ac:dyDescent="0.3"/>
    <row r="1095" x14ac:dyDescent="0.3"/>
    <row r="1096" x14ac:dyDescent="0.3"/>
    <row r="1097" x14ac:dyDescent="0.3"/>
    <row r="1098" x14ac:dyDescent="0.3"/>
    <row r="1099" x14ac:dyDescent="0.3"/>
    <row r="1100" x14ac:dyDescent="0.3"/>
    <row r="1101" x14ac:dyDescent="0.3"/>
    <row r="1102" x14ac:dyDescent="0.3"/>
    <row r="1103" x14ac:dyDescent="0.3"/>
    <row r="1104" x14ac:dyDescent="0.3"/>
    <row r="1105" x14ac:dyDescent="0.3"/>
    <row r="1106" x14ac:dyDescent="0.3"/>
    <row r="1107" x14ac:dyDescent="0.3"/>
    <row r="1108" x14ac:dyDescent="0.3"/>
    <row r="1109" x14ac:dyDescent="0.3"/>
    <row r="1110" x14ac:dyDescent="0.3"/>
    <row r="1111" x14ac:dyDescent="0.3"/>
    <row r="1112" x14ac:dyDescent="0.3"/>
    <row r="1113" x14ac:dyDescent="0.3"/>
    <row r="1114" x14ac:dyDescent="0.3"/>
    <row r="1115" x14ac:dyDescent="0.3"/>
    <row r="1116" x14ac:dyDescent="0.3"/>
    <row r="1117" x14ac:dyDescent="0.3"/>
    <row r="1118" x14ac:dyDescent="0.3"/>
    <row r="1119" x14ac:dyDescent="0.3"/>
    <row r="1120" x14ac:dyDescent="0.3"/>
    <row r="1121" x14ac:dyDescent="0.3"/>
    <row r="1122" x14ac:dyDescent="0.3"/>
    <row r="1123" x14ac:dyDescent="0.3"/>
    <row r="1124" x14ac:dyDescent="0.3"/>
    <row r="1125" x14ac:dyDescent="0.3"/>
    <row r="1126" x14ac:dyDescent="0.3"/>
    <row r="1127" x14ac:dyDescent="0.3"/>
    <row r="1128" x14ac:dyDescent="0.3"/>
    <row r="1129" x14ac:dyDescent="0.3"/>
    <row r="1130" x14ac:dyDescent="0.3"/>
    <row r="1131" x14ac:dyDescent="0.3"/>
    <row r="1132" x14ac:dyDescent="0.3"/>
    <row r="1133" x14ac:dyDescent="0.3"/>
    <row r="1134" x14ac:dyDescent="0.3"/>
    <row r="1135" x14ac:dyDescent="0.3"/>
    <row r="1136" x14ac:dyDescent="0.3"/>
    <row r="1137" x14ac:dyDescent="0.3"/>
    <row r="1138" x14ac:dyDescent="0.3"/>
    <row r="1139" x14ac:dyDescent="0.3"/>
    <row r="1140" x14ac:dyDescent="0.3"/>
    <row r="1141" x14ac:dyDescent="0.3"/>
    <row r="1142" x14ac:dyDescent="0.3"/>
    <row r="1143" x14ac:dyDescent="0.3"/>
    <row r="1144" x14ac:dyDescent="0.3"/>
    <row r="1145" x14ac:dyDescent="0.3"/>
    <row r="1146" x14ac:dyDescent="0.3"/>
    <row r="1147" x14ac:dyDescent="0.3"/>
    <row r="1148" x14ac:dyDescent="0.3"/>
    <row r="1149" x14ac:dyDescent="0.3"/>
    <row r="1150" x14ac:dyDescent="0.3"/>
    <row r="1151" x14ac:dyDescent="0.3"/>
    <row r="1152" x14ac:dyDescent="0.3"/>
    <row r="1153" x14ac:dyDescent="0.3"/>
    <row r="1154" x14ac:dyDescent="0.3"/>
    <row r="1155" x14ac:dyDescent="0.3"/>
    <row r="1156" x14ac:dyDescent="0.3"/>
    <row r="1157" x14ac:dyDescent="0.3"/>
    <row r="1158" x14ac:dyDescent="0.3"/>
    <row r="1159" x14ac:dyDescent="0.3"/>
    <row r="1160" x14ac:dyDescent="0.3"/>
    <row r="1161" x14ac:dyDescent="0.3"/>
    <row r="1162" x14ac:dyDescent="0.3"/>
    <row r="1163" x14ac:dyDescent="0.3"/>
    <row r="1164" x14ac:dyDescent="0.3"/>
    <row r="1165" x14ac:dyDescent="0.3"/>
    <row r="1166" x14ac:dyDescent="0.3"/>
    <row r="1167" x14ac:dyDescent="0.3"/>
    <row r="1168" x14ac:dyDescent="0.3"/>
    <row r="1169" x14ac:dyDescent="0.3"/>
    <row r="1170" x14ac:dyDescent="0.3"/>
    <row r="1171" x14ac:dyDescent="0.3"/>
    <row r="1172" x14ac:dyDescent="0.3"/>
    <row r="1173" x14ac:dyDescent="0.3"/>
    <row r="1174" x14ac:dyDescent="0.3"/>
    <row r="1175" x14ac:dyDescent="0.3"/>
    <row r="1176" x14ac:dyDescent="0.3"/>
    <row r="1177" x14ac:dyDescent="0.3"/>
    <row r="1178" x14ac:dyDescent="0.3"/>
    <row r="1179" x14ac:dyDescent="0.3"/>
    <row r="1180" x14ac:dyDescent="0.3"/>
    <row r="1181" x14ac:dyDescent="0.3"/>
    <row r="1182" x14ac:dyDescent="0.3"/>
    <row r="1183" x14ac:dyDescent="0.3"/>
    <row r="1184" x14ac:dyDescent="0.3"/>
    <row r="1185" x14ac:dyDescent="0.3"/>
    <row r="1186" x14ac:dyDescent="0.3"/>
    <row r="1187" x14ac:dyDescent="0.3"/>
    <row r="1188" x14ac:dyDescent="0.3"/>
    <row r="1189" x14ac:dyDescent="0.3"/>
    <row r="1190" x14ac:dyDescent="0.3"/>
    <row r="1191" x14ac:dyDescent="0.3"/>
    <row r="1192" x14ac:dyDescent="0.3"/>
    <row r="1193" x14ac:dyDescent="0.3"/>
    <row r="1194" x14ac:dyDescent="0.3"/>
    <row r="1195" x14ac:dyDescent="0.3"/>
    <row r="1196" x14ac:dyDescent="0.3"/>
    <row r="1197" x14ac:dyDescent="0.3"/>
    <row r="1198" x14ac:dyDescent="0.3"/>
    <row r="1199" x14ac:dyDescent="0.3"/>
    <row r="1200" x14ac:dyDescent="0.3"/>
    <row r="1201" x14ac:dyDescent="0.3"/>
    <row r="1202" x14ac:dyDescent="0.3"/>
    <row r="1203" x14ac:dyDescent="0.3"/>
    <row r="1204" x14ac:dyDescent="0.3"/>
    <row r="1205" x14ac:dyDescent="0.3"/>
    <row r="1206" x14ac:dyDescent="0.3"/>
    <row r="1207" x14ac:dyDescent="0.3"/>
    <row r="1208" x14ac:dyDescent="0.3"/>
    <row r="1209" x14ac:dyDescent="0.3"/>
    <row r="1210" x14ac:dyDescent="0.3"/>
    <row r="1211" x14ac:dyDescent="0.3"/>
    <row r="1212" x14ac:dyDescent="0.3"/>
    <row r="1213" x14ac:dyDescent="0.3"/>
    <row r="1214" x14ac:dyDescent="0.3"/>
    <row r="1215" x14ac:dyDescent="0.3"/>
    <row r="1216" x14ac:dyDescent="0.3"/>
    <row r="1217" x14ac:dyDescent="0.3"/>
    <row r="1218" x14ac:dyDescent="0.3"/>
    <row r="1219" x14ac:dyDescent="0.3"/>
    <row r="1220" x14ac:dyDescent="0.3"/>
    <row r="1221" x14ac:dyDescent="0.3"/>
    <row r="1222" x14ac:dyDescent="0.3"/>
    <row r="1223" x14ac:dyDescent="0.3"/>
    <row r="1224" x14ac:dyDescent="0.3"/>
    <row r="1225" x14ac:dyDescent="0.3"/>
    <row r="1226" x14ac:dyDescent="0.3"/>
    <row r="1227" x14ac:dyDescent="0.3"/>
    <row r="1228" x14ac:dyDescent="0.3"/>
    <row r="1229" x14ac:dyDescent="0.3"/>
    <row r="1230" x14ac:dyDescent="0.3"/>
    <row r="1231" x14ac:dyDescent="0.3"/>
    <row r="1232" x14ac:dyDescent="0.3"/>
    <row r="1233" x14ac:dyDescent="0.3"/>
    <row r="1234" x14ac:dyDescent="0.3"/>
    <row r="1235" x14ac:dyDescent="0.3"/>
    <row r="1236" x14ac:dyDescent="0.3"/>
    <row r="1237" x14ac:dyDescent="0.3"/>
    <row r="1238" x14ac:dyDescent="0.3"/>
    <row r="1239" x14ac:dyDescent="0.3"/>
    <row r="1240" x14ac:dyDescent="0.3"/>
    <row r="1241" x14ac:dyDescent="0.3"/>
    <row r="1242" x14ac:dyDescent="0.3"/>
    <row r="1243" x14ac:dyDescent="0.3"/>
    <row r="1244" x14ac:dyDescent="0.3"/>
    <row r="1245" x14ac:dyDescent="0.3"/>
    <row r="1246" x14ac:dyDescent="0.3"/>
    <row r="1247" x14ac:dyDescent="0.3"/>
    <row r="1248" x14ac:dyDescent="0.3"/>
    <row r="1249" x14ac:dyDescent="0.3"/>
    <row r="1250" x14ac:dyDescent="0.3"/>
    <row r="1251" x14ac:dyDescent="0.3"/>
    <row r="1252" x14ac:dyDescent="0.3"/>
    <row r="1253" x14ac:dyDescent="0.3"/>
    <row r="1254" x14ac:dyDescent="0.3"/>
    <row r="1255" x14ac:dyDescent="0.3"/>
    <row r="1256" x14ac:dyDescent="0.3"/>
    <row r="1257" x14ac:dyDescent="0.3"/>
    <row r="1258" x14ac:dyDescent="0.3"/>
    <row r="1259" x14ac:dyDescent="0.3"/>
    <row r="1260" x14ac:dyDescent="0.3"/>
    <row r="1261" x14ac:dyDescent="0.3"/>
    <row r="1262" x14ac:dyDescent="0.3"/>
    <row r="1263" x14ac:dyDescent="0.3"/>
    <row r="1264" x14ac:dyDescent="0.3"/>
    <row r="1265" x14ac:dyDescent="0.3"/>
    <row r="1266" x14ac:dyDescent="0.3"/>
    <row r="1267" x14ac:dyDescent="0.3"/>
    <row r="1268" x14ac:dyDescent="0.3"/>
    <row r="1269" x14ac:dyDescent="0.3"/>
    <row r="1270" x14ac:dyDescent="0.3"/>
    <row r="1271" x14ac:dyDescent="0.3"/>
    <row r="1272" x14ac:dyDescent="0.3"/>
    <row r="1273" x14ac:dyDescent="0.3"/>
    <row r="1274" x14ac:dyDescent="0.3"/>
    <row r="1275" x14ac:dyDescent="0.3"/>
    <row r="1276" x14ac:dyDescent="0.3"/>
    <row r="1277" x14ac:dyDescent="0.3"/>
    <row r="1278" x14ac:dyDescent="0.3"/>
    <row r="1279" x14ac:dyDescent="0.3"/>
    <row r="1280" x14ac:dyDescent="0.3"/>
    <row r="1281" x14ac:dyDescent="0.3"/>
    <row r="1282" x14ac:dyDescent="0.3"/>
    <row r="1283" x14ac:dyDescent="0.3"/>
    <row r="1284" x14ac:dyDescent="0.3"/>
    <row r="1285" x14ac:dyDescent="0.3"/>
    <row r="1286" x14ac:dyDescent="0.3"/>
    <row r="1287" x14ac:dyDescent="0.3"/>
    <row r="1288" x14ac:dyDescent="0.3"/>
    <row r="1289" x14ac:dyDescent="0.3"/>
    <row r="1290" x14ac:dyDescent="0.3"/>
    <row r="1291" x14ac:dyDescent="0.3"/>
    <row r="1292" x14ac:dyDescent="0.3"/>
    <row r="1293" x14ac:dyDescent="0.3"/>
    <row r="1294" x14ac:dyDescent="0.3"/>
    <row r="1295" x14ac:dyDescent="0.3"/>
    <row r="1296" x14ac:dyDescent="0.3"/>
    <row r="1297" x14ac:dyDescent="0.3"/>
    <row r="1298" x14ac:dyDescent="0.3"/>
    <row r="1299" x14ac:dyDescent="0.3"/>
    <row r="1300" x14ac:dyDescent="0.3"/>
    <row r="1301" x14ac:dyDescent="0.3"/>
    <row r="1302" x14ac:dyDescent="0.3"/>
    <row r="1303" x14ac:dyDescent="0.3"/>
    <row r="1304" x14ac:dyDescent="0.3"/>
    <row r="1305" x14ac:dyDescent="0.3"/>
    <row r="1306" x14ac:dyDescent="0.3"/>
    <row r="1307" x14ac:dyDescent="0.3"/>
    <row r="1308" x14ac:dyDescent="0.3"/>
    <row r="1309" x14ac:dyDescent="0.3"/>
    <row r="1310" x14ac:dyDescent="0.3"/>
    <row r="1311" x14ac:dyDescent="0.3"/>
    <row r="1312" x14ac:dyDescent="0.3"/>
    <row r="1313" x14ac:dyDescent="0.3"/>
    <row r="1314" x14ac:dyDescent="0.3"/>
    <row r="1315" x14ac:dyDescent="0.3"/>
    <row r="1316" x14ac:dyDescent="0.3"/>
    <row r="1317" x14ac:dyDescent="0.3"/>
    <row r="1318" x14ac:dyDescent="0.3"/>
    <row r="1319" x14ac:dyDescent="0.3"/>
    <row r="1320" x14ac:dyDescent="0.3"/>
    <row r="1321" x14ac:dyDescent="0.3"/>
    <row r="1322" x14ac:dyDescent="0.3"/>
    <row r="1323" x14ac:dyDescent="0.3"/>
    <row r="1324" x14ac:dyDescent="0.3"/>
    <row r="1325" x14ac:dyDescent="0.3"/>
    <row r="1326" x14ac:dyDescent="0.3"/>
    <row r="1327" x14ac:dyDescent="0.3"/>
    <row r="1328" x14ac:dyDescent="0.3"/>
    <row r="1329" x14ac:dyDescent="0.3"/>
    <row r="1330" x14ac:dyDescent="0.3"/>
    <row r="1331" x14ac:dyDescent="0.3"/>
    <row r="1332" x14ac:dyDescent="0.3"/>
    <row r="1333" x14ac:dyDescent="0.3"/>
    <row r="1334" x14ac:dyDescent="0.3"/>
    <row r="1335" x14ac:dyDescent="0.3"/>
    <row r="1336" x14ac:dyDescent="0.3"/>
    <row r="1337" x14ac:dyDescent="0.3"/>
    <row r="1338" x14ac:dyDescent="0.3"/>
    <row r="1339" x14ac:dyDescent="0.3"/>
    <row r="1340" x14ac:dyDescent="0.3"/>
    <row r="1341" x14ac:dyDescent="0.3"/>
    <row r="1342" x14ac:dyDescent="0.3"/>
    <row r="1343" x14ac:dyDescent="0.3"/>
    <row r="1344" x14ac:dyDescent="0.3"/>
    <row r="1345" x14ac:dyDescent="0.3"/>
    <row r="1346" x14ac:dyDescent="0.3"/>
    <row r="1347" x14ac:dyDescent="0.3"/>
    <row r="1348" x14ac:dyDescent="0.3"/>
    <row r="1349" x14ac:dyDescent="0.3"/>
    <row r="1350" x14ac:dyDescent="0.3"/>
    <row r="1351" x14ac:dyDescent="0.3"/>
    <row r="1352" x14ac:dyDescent="0.3"/>
    <row r="1353" x14ac:dyDescent="0.3"/>
    <row r="1354" x14ac:dyDescent="0.3"/>
    <row r="1355" x14ac:dyDescent="0.3"/>
    <row r="1356" x14ac:dyDescent="0.3"/>
    <row r="1357" x14ac:dyDescent="0.3"/>
    <row r="1358" x14ac:dyDescent="0.3"/>
    <row r="1359" x14ac:dyDescent="0.3"/>
    <row r="1360" x14ac:dyDescent="0.3"/>
    <row r="1361" x14ac:dyDescent="0.3"/>
    <row r="1362" x14ac:dyDescent="0.3"/>
    <row r="1363" x14ac:dyDescent="0.3"/>
    <row r="1364" x14ac:dyDescent="0.3"/>
    <row r="1365" x14ac:dyDescent="0.3"/>
    <row r="1366" x14ac:dyDescent="0.3"/>
    <row r="1367" x14ac:dyDescent="0.3"/>
    <row r="1368" x14ac:dyDescent="0.3"/>
    <row r="1369" x14ac:dyDescent="0.3"/>
    <row r="1370" x14ac:dyDescent="0.3"/>
    <row r="1371" x14ac:dyDescent="0.3"/>
    <row r="1372" x14ac:dyDescent="0.3"/>
    <row r="1373" x14ac:dyDescent="0.3"/>
    <row r="1374" x14ac:dyDescent="0.3"/>
    <row r="1375" x14ac:dyDescent="0.3"/>
    <row r="1376" x14ac:dyDescent="0.3"/>
    <row r="1377" x14ac:dyDescent="0.3"/>
    <row r="1378" x14ac:dyDescent="0.3"/>
    <row r="1379" x14ac:dyDescent="0.3"/>
    <row r="1380" x14ac:dyDescent="0.3"/>
    <row r="1381" x14ac:dyDescent="0.3"/>
    <row r="1382" x14ac:dyDescent="0.3"/>
    <row r="1383" x14ac:dyDescent="0.3"/>
    <row r="1384" x14ac:dyDescent="0.3"/>
    <row r="1385" x14ac:dyDescent="0.3"/>
    <row r="1386" x14ac:dyDescent="0.3"/>
    <row r="1387" x14ac:dyDescent="0.3"/>
    <row r="1388" x14ac:dyDescent="0.3"/>
    <row r="1389" x14ac:dyDescent="0.3"/>
    <row r="1390" x14ac:dyDescent="0.3"/>
    <row r="1391" x14ac:dyDescent="0.3"/>
    <row r="1392" x14ac:dyDescent="0.3"/>
    <row r="1393" x14ac:dyDescent="0.3"/>
    <row r="1394" x14ac:dyDescent="0.3"/>
    <row r="1395" x14ac:dyDescent="0.3"/>
    <row r="1396" x14ac:dyDescent="0.3"/>
    <row r="1397" x14ac:dyDescent="0.3"/>
    <row r="1398" x14ac:dyDescent="0.3"/>
    <row r="1399" x14ac:dyDescent="0.3"/>
    <row r="1400" x14ac:dyDescent="0.3"/>
    <row r="1401" x14ac:dyDescent="0.3"/>
    <row r="1402" x14ac:dyDescent="0.3"/>
    <row r="1403" x14ac:dyDescent="0.3"/>
    <row r="1404" x14ac:dyDescent="0.3"/>
    <row r="1405" x14ac:dyDescent="0.3"/>
    <row r="1406" x14ac:dyDescent="0.3"/>
    <row r="1407" x14ac:dyDescent="0.3"/>
    <row r="1408" x14ac:dyDescent="0.3"/>
    <row r="1409" x14ac:dyDescent="0.3"/>
    <row r="1410" x14ac:dyDescent="0.3"/>
    <row r="1411" x14ac:dyDescent="0.3"/>
    <row r="1412" x14ac:dyDescent="0.3"/>
    <row r="1413" x14ac:dyDescent="0.3"/>
    <row r="1414" x14ac:dyDescent="0.3"/>
    <row r="1415" x14ac:dyDescent="0.3"/>
    <row r="1416" x14ac:dyDescent="0.3"/>
    <row r="1417" x14ac:dyDescent="0.3"/>
    <row r="1418" x14ac:dyDescent="0.3"/>
    <row r="1419" x14ac:dyDescent="0.3"/>
    <row r="1420" x14ac:dyDescent="0.3"/>
    <row r="1421" x14ac:dyDescent="0.3"/>
    <row r="1422" x14ac:dyDescent="0.3"/>
    <row r="1423" x14ac:dyDescent="0.3"/>
    <row r="1424" x14ac:dyDescent="0.3"/>
    <row r="1425" x14ac:dyDescent="0.3"/>
    <row r="1426" x14ac:dyDescent="0.3"/>
    <row r="1427" x14ac:dyDescent="0.3"/>
    <row r="1428" x14ac:dyDescent="0.3"/>
    <row r="1429" x14ac:dyDescent="0.3"/>
    <row r="1430" x14ac:dyDescent="0.3"/>
    <row r="1431" x14ac:dyDescent="0.3"/>
    <row r="1432" x14ac:dyDescent="0.3"/>
    <row r="1433" x14ac:dyDescent="0.3"/>
    <row r="1434" x14ac:dyDescent="0.3"/>
    <row r="1435" x14ac:dyDescent="0.3"/>
    <row r="1436" x14ac:dyDescent="0.3"/>
    <row r="1437" x14ac:dyDescent="0.3"/>
    <row r="1438" x14ac:dyDescent="0.3"/>
    <row r="1439" x14ac:dyDescent="0.3"/>
    <row r="1440" x14ac:dyDescent="0.3"/>
    <row r="1441" x14ac:dyDescent="0.3"/>
    <row r="1442" x14ac:dyDescent="0.3"/>
    <row r="1443" x14ac:dyDescent="0.3"/>
    <row r="1444" x14ac:dyDescent="0.3"/>
    <row r="1445" x14ac:dyDescent="0.3"/>
    <row r="1446" x14ac:dyDescent="0.3"/>
    <row r="1447" x14ac:dyDescent="0.3"/>
    <row r="1448" x14ac:dyDescent="0.3"/>
    <row r="1449" x14ac:dyDescent="0.3"/>
    <row r="1450" x14ac:dyDescent="0.3"/>
    <row r="1451" x14ac:dyDescent="0.3"/>
    <row r="1452" x14ac:dyDescent="0.3"/>
    <row r="1453" x14ac:dyDescent="0.3"/>
    <row r="1454" x14ac:dyDescent="0.3"/>
    <row r="1455" x14ac:dyDescent="0.3"/>
    <row r="1456" x14ac:dyDescent="0.3"/>
    <row r="1457" x14ac:dyDescent="0.3"/>
    <row r="1458" x14ac:dyDescent="0.3"/>
    <row r="1459" x14ac:dyDescent="0.3"/>
    <row r="1460" x14ac:dyDescent="0.3"/>
    <row r="1461" x14ac:dyDescent="0.3"/>
    <row r="1462" x14ac:dyDescent="0.3"/>
    <row r="1463" x14ac:dyDescent="0.3"/>
    <row r="1464" x14ac:dyDescent="0.3"/>
    <row r="1465" x14ac:dyDescent="0.3"/>
    <row r="1466" x14ac:dyDescent="0.3"/>
    <row r="1467" x14ac:dyDescent="0.3"/>
    <row r="1468" x14ac:dyDescent="0.3"/>
    <row r="1469" x14ac:dyDescent="0.3"/>
    <row r="1470" x14ac:dyDescent="0.3"/>
    <row r="1471" x14ac:dyDescent="0.3"/>
    <row r="1472" x14ac:dyDescent="0.3"/>
    <row r="1473" x14ac:dyDescent="0.3"/>
    <row r="1474" x14ac:dyDescent="0.3"/>
    <row r="1475" x14ac:dyDescent="0.3"/>
    <row r="1476" x14ac:dyDescent="0.3"/>
    <row r="1477" x14ac:dyDescent="0.3"/>
    <row r="1478" x14ac:dyDescent="0.3"/>
    <row r="1479" x14ac:dyDescent="0.3"/>
    <row r="1480" x14ac:dyDescent="0.3"/>
    <row r="1481" x14ac:dyDescent="0.3"/>
    <row r="1482" x14ac:dyDescent="0.3"/>
    <row r="1483" x14ac:dyDescent="0.3"/>
    <row r="1484" x14ac:dyDescent="0.3"/>
    <row r="1485" x14ac:dyDescent="0.3"/>
    <row r="1486" x14ac:dyDescent="0.3"/>
    <row r="1487" x14ac:dyDescent="0.3"/>
    <row r="1488" x14ac:dyDescent="0.3"/>
    <row r="1489" x14ac:dyDescent="0.3"/>
    <row r="1490" x14ac:dyDescent="0.3"/>
    <row r="1491" x14ac:dyDescent="0.3"/>
    <row r="1492" x14ac:dyDescent="0.3"/>
    <row r="1493" x14ac:dyDescent="0.3"/>
    <row r="1494" x14ac:dyDescent="0.3"/>
    <row r="1495" x14ac:dyDescent="0.3"/>
    <row r="1496" x14ac:dyDescent="0.3"/>
    <row r="1497" x14ac:dyDescent="0.3"/>
    <row r="1498" x14ac:dyDescent="0.3"/>
    <row r="1499" x14ac:dyDescent="0.3"/>
    <row r="1500" x14ac:dyDescent="0.3"/>
    <row r="1501" x14ac:dyDescent="0.3"/>
    <row r="1502" x14ac:dyDescent="0.3"/>
    <row r="1503" x14ac:dyDescent="0.3"/>
    <row r="1504" x14ac:dyDescent="0.3"/>
    <row r="1505" x14ac:dyDescent="0.3"/>
    <row r="1506" x14ac:dyDescent="0.3"/>
    <row r="1507" x14ac:dyDescent="0.3"/>
    <row r="1508" x14ac:dyDescent="0.3"/>
    <row r="1509" x14ac:dyDescent="0.3"/>
    <row r="1510" x14ac:dyDescent="0.3"/>
    <row r="1511" x14ac:dyDescent="0.3"/>
    <row r="1512" x14ac:dyDescent="0.3"/>
    <row r="1513" x14ac:dyDescent="0.3"/>
    <row r="1514" x14ac:dyDescent="0.3"/>
    <row r="1515" x14ac:dyDescent="0.3"/>
    <row r="1516" x14ac:dyDescent="0.3"/>
    <row r="1517" x14ac:dyDescent="0.3"/>
    <row r="1518" x14ac:dyDescent="0.3"/>
    <row r="1519" x14ac:dyDescent="0.3"/>
    <row r="1520" x14ac:dyDescent="0.3"/>
    <row r="1521" x14ac:dyDescent="0.3"/>
    <row r="1522" x14ac:dyDescent="0.3"/>
    <row r="1523" x14ac:dyDescent="0.3"/>
    <row r="1524" x14ac:dyDescent="0.3"/>
    <row r="1525" x14ac:dyDescent="0.3"/>
    <row r="1526" x14ac:dyDescent="0.3"/>
    <row r="1527" x14ac:dyDescent="0.3"/>
    <row r="1528" x14ac:dyDescent="0.3"/>
    <row r="1529" x14ac:dyDescent="0.3"/>
    <row r="1530" x14ac:dyDescent="0.3"/>
    <row r="1531" x14ac:dyDescent="0.3"/>
    <row r="1532" x14ac:dyDescent="0.3"/>
    <row r="1533" x14ac:dyDescent="0.3"/>
    <row r="1534" x14ac:dyDescent="0.3"/>
    <row r="1535" x14ac:dyDescent="0.3"/>
    <row r="1536" x14ac:dyDescent="0.3"/>
    <row r="1537" x14ac:dyDescent="0.3"/>
    <row r="1538" x14ac:dyDescent="0.3"/>
    <row r="1539" x14ac:dyDescent="0.3"/>
    <row r="1540" x14ac:dyDescent="0.3"/>
    <row r="1541" x14ac:dyDescent="0.3"/>
    <row r="1542" x14ac:dyDescent="0.3"/>
    <row r="1543" x14ac:dyDescent="0.3"/>
    <row r="1544" x14ac:dyDescent="0.3"/>
    <row r="1545" x14ac:dyDescent="0.3"/>
    <row r="1546" x14ac:dyDescent="0.3"/>
    <row r="1547" x14ac:dyDescent="0.3"/>
    <row r="1548" x14ac:dyDescent="0.3"/>
    <row r="1549" x14ac:dyDescent="0.3"/>
    <row r="1550" x14ac:dyDescent="0.3"/>
    <row r="1551" x14ac:dyDescent="0.3"/>
    <row r="1552" x14ac:dyDescent="0.3"/>
    <row r="1553" x14ac:dyDescent="0.3"/>
    <row r="1554" x14ac:dyDescent="0.3"/>
    <row r="1555" x14ac:dyDescent="0.3"/>
    <row r="1556" x14ac:dyDescent="0.3"/>
    <row r="1557" x14ac:dyDescent="0.3"/>
    <row r="1558" x14ac:dyDescent="0.3"/>
    <row r="1559" x14ac:dyDescent="0.3"/>
    <row r="1560" x14ac:dyDescent="0.3"/>
    <row r="1561" x14ac:dyDescent="0.3"/>
    <row r="1562" x14ac:dyDescent="0.3"/>
    <row r="1563" x14ac:dyDescent="0.3"/>
    <row r="1564" x14ac:dyDescent="0.3"/>
    <row r="1565" x14ac:dyDescent="0.3"/>
    <row r="1566" x14ac:dyDescent="0.3"/>
    <row r="1567" x14ac:dyDescent="0.3"/>
    <row r="1568" x14ac:dyDescent="0.3"/>
    <row r="1569" x14ac:dyDescent="0.3"/>
    <row r="1570" x14ac:dyDescent="0.3"/>
    <row r="1571" x14ac:dyDescent="0.3"/>
    <row r="1572" x14ac:dyDescent="0.3"/>
    <row r="1573" x14ac:dyDescent="0.3"/>
    <row r="1574" x14ac:dyDescent="0.3"/>
    <row r="1575" x14ac:dyDescent="0.3"/>
    <row r="1576" x14ac:dyDescent="0.3"/>
    <row r="1577" x14ac:dyDescent="0.3"/>
    <row r="1578" x14ac:dyDescent="0.3"/>
    <row r="1579" x14ac:dyDescent="0.3"/>
    <row r="1580" x14ac:dyDescent="0.3"/>
    <row r="1581" x14ac:dyDescent="0.3"/>
    <row r="1582" x14ac:dyDescent="0.3"/>
    <row r="1583" x14ac:dyDescent="0.3"/>
    <row r="1584" x14ac:dyDescent="0.3"/>
    <row r="1585" x14ac:dyDescent="0.3"/>
    <row r="1586" x14ac:dyDescent="0.3"/>
    <row r="1587" x14ac:dyDescent="0.3"/>
    <row r="1588" x14ac:dyDescent="0.3"/>
    <row r="1589" x14ac:dyDescent="0.3"/>
    <row r="1590" x14ac:dyDescent="0.3"/>
    <row r="1591" x14ac:dyDescent="0.3"/>
    <row r="1592" x14ac:dyDescent="0.3"/>
    <row r="1593" x14ac:dyDescent="0.3"/>
    <row r="1594" x14ac:dyDescent="0.3"/>
    <row r="1595" x14ac:dyDescent="0.3"/>
    <row r="1596" x14ac:dyDescent="0.3"/>
    <row r="1597" x14ac:dyDescent="0.3"/>
    <row r="1598" x14ac:dyDescent="0.3"/>
    <row r="1599" x14ac:dyDescent="0.3"/>
    <row r="1600" x14ac:dyDescent="0.3"/>
    <row r="1601" x14ac:dyDescent="0.3"/>
    <row r="1602" x14ac:dyDescent="0.3"/>
    <row r="1603" x14ac:dyDescent="0.3"/>
    <row r="1604" x14ac:dyDescent="0.3"/>
    <row r="1605" x14ac:dyDescent="0.3"/>
    <row r="1606" x14ac:dyDescent="0.3"/>
    <row r="1607" x14ac:dyDescent="0.3"/>
    <row r="1608" x14ac:dyDescent="0.3"/>
    <row r="1609" x14ac:dyDescent="0.3"/>
    <row r="1610" x14ac:dyDescent="0.3"/>
    <row r="1611" x14ac:dyDescent="0.3"/>
    <row r="1612" x14ac:dyDescent="0.3"/>
    <row r="1613" x14ac:dyDescent="0.3"/>
    <row r="1614" x14ac:dyDescent="0.3"/>
    <row r="1615" x14ac:dyDescent="0.3"/>
    <row r="1616" x14ac:dyDescent="0.3"/>
    <row r="1617" x14ac:dyDescent="0.3"/>
    <row r="1618" x14ac:dyDescent="0.3"/>
    <row r="1619" x14ac:dyDescent="0.3"/>
    <row r="1620" x14ac:dyDescent="0.3"/>
    <row r="1621" x14ac:dyDescent="0.3"/>
    <row r="1622" x14ac:dyDescent="0.3"/>
    <row r="1623" x14ac:dyDescent="0.3"/>
    <row r="1624" x14ac:dyDescent="0.3"/>
    <row r="1625" x14ac:dyDescent="0.3"/>
    <row r="1626" x14ac:dyDescent="0.3"/>
    <row r="1627" x14ac:dyDescent="0.3"/>
    <row r="1628" x14ac:dyDescent="0.3"/>
    <row r="1629" x14ac:dyDescent="0.3"/>
    <row r="1630" x14ac:dyDescent="0.3"/>
    <row r="1631" x14ac:dyDescent="0.3"/>
    <row r="1632" x14ac:dyDescent="0.3"/>
    <row r="1633" x14ac:dyDescent="0.3"/>
    <row r="1634" x14ac:dyDescent="0.3"/>
    <row r="1635" x14ac:dyDescent="0.3"/>
    <row r="1636" x14ac:dyDescent="0.3"/>
    <row r="1637" x14ac:dyDescent="0.3"/>
    <row r="1638" x14ac:dyDescent="0.3"/>
    <row r="1639" x14ac:dyDescent="0.3"/>
    <row r="1640" x14ac:dyDescent="0.3"/>
    <row r="1641" x14ac:dyDescent="0.3"/>
    <row r="1642" x14ac:dyDescent="0.3"/>
    <row r="1643" x14ac:dyDescent="0.3"/>
    <row r="1644" x14ac:dyDescent="0.3"/>
    <row r="1645" x14ac:dyDescent="0.3"/>
    <row r="1646" x14ac:dyDescent="0.3"/>
    <row r="1647" x14ac:dyDescent="0.3"/>
    <row r="1648" x14ac:dyDescent="0.3"/>
    <row r="1649" x14ac:dyDescent="0.3"/>
    <row r="1650" x14ac:dyDescent="0.3"/>
    <row r="1651" x14ac:dyDescent="0.3"/>
    <row r="1652" x14ac:dyDescent="0.3"/>
    <row r="1653" x14ac:dyDescent="0.3"/>
    <row r="1654" x14ac:dyDescent="0.3"/>
    <row r="1655" x14ac:dyDescent="0.3"/>
    <row r="1656" x14ac:dyDescent="0.3"/>
    <row r="1657" x14ac:dyDescent="0.3"/>
    <row r="1658" x14ac:dyDescent="0.3"/>
    <row r="1659" x14ac:dyDescent="0.3"/>
    <row r="1660" x14ac:dyDescent="0.3"/>
    <row r="1661" x14ac:dyDescent="0.3"/>
    <row r="1662" x14ac:dyDescent="0.3"/>
    <row r="1663" x14ac:dyDescent="0.3"/>
    <row r="1664" x14ac:dyDescent="0.3"/>
    <row r="1665" x14ac:dyDescent="0.3"/>
    <row r="1666" x14ac:dyDescent="0.3"/>
    <row r="1667" x14ac:dyDescent="0.3"/>
    <row r="1668" x14ac:dyDescent="0.3"/>
    <row r="1669" x14ac:dyDescent="0.3"/>
    <row r="1670" x14ac:dyDescent="0.3"/>
    <row r="1671" x14ac:dyDescent="0.3"/>
    <row r="1672" x14ac:dyDescent="0.3"/>
    <row r="1673" x14ac:dyDescent="0.3"/>
    <row r="1674" x14ac:dyDescent="0.3"/>
    <row r="1675" x14ac:dyDescent="0.3"/>
    <row r="1676" x14ac:dyDescent="0.3"/>
    <row r="1677" x14ac:dyDescent="0.3"/>
    <row r="1678" x14ac:dyDescent="0.3"/>
    <row r="1679" x14ac:dyDescent="0.3"/>
    <row r="1680" x14ac:dyDescent="0.3"/>
    <row r="1681" x14ac:dyDescent="0.3"/>
    <row r="1682" x14ac:dyDescent="0.3"/>
    <row r="1683" x14ac:dyDescent="0.3"/>
    <row r="1684" x14ac:dyDescent="0.3"/>
    <row r="1685" x14ac:dyDescent="0.3"/>
    <row r="1686" x14ac:dyDescent="0.3"/>
    <row r="1687" x14ac:dyDescent="0.3"/>
    <row r="1688" x14ac:dyDescent="0.3"/>
    <row r="1689" x14ac:dyDescent="0.3"/>
    <row r="1690" x14ac:dyDescent="0.3"/>
    <row r="1691" x14ac:dyDescent="0.3"/>
    <row r="1692" x14ac:dyDescent="0.3"/>
    <row r="1693" x14ac:dyDescent="0.3"/>
    <row r="1694" x14ac:dyDescent="0.3"/>
    <row r="1695" x14ac:dyDescent="0.3"/>
    <row r="1696" x14ac:dyDescent="0.3"/>
    <row r="1697" x14ac:dyDescent="0.3"/>
    <row r="1698" x14ac:dyDescent="0.3"/>
    <row r="1699" x14ac:dyDescent="0.3"/>
    <row r="1700" x14ac:dyDescent="0.3"/>
    <row r="1701" x14ac:dyDescent="0.3"/>
    <row r="1702" x14ac:dyDescent="0.3"/>
    <row r="1703" x14ac:dyDescent="0.3"/>
    <row r="1704" x14ac:dyDescent="0.3"/>
    <row r="1705" x14ac:dyDescent="0.3"/>
    <row r="1706" x14ac:dyDescent="0.3"/>
    <row r="1707" x14ac:dyDescent="0.3"/>
    <row r="1708" x14ac:dyDescent="0.3"/>
    <row r="1709" x14ac:dyDescent="0.3"/>
    <row r="1710" x14ac:dyDescent="0.3"/>
    <row r="1711" x14ac:dyDescent="0.3"/>
    <row r="1712" x14ac:dyDescent="0.3"/>
    <row r="1713" x14ac:dyDescent="0.3"/>
    <row r="1714" x14ac:dyDescent="0.3"/>
    <row r="1715" x14ac:dyDescent="0.3"/>
    <row r="1716" x14ac:dyDescent="0.3"/>
    <row r="1717" x14ac:dyDescent="0.3"/>
    <row r="1718" x14ac:dyDescent="0.3"/>
    <row r="1719" x14ac:dyDescent="0.3"/>
    <row r="1720" x14ac:dyDescent="0.3"/>
    <row r="1721" x14ac:dyDescent="0.3"/>
    <row r="1722" x14ac:dyDescent="0.3"/>
    <row r="1723" x14ac:dyDescent="0.3"/>
    <row r="1724" x14ac:dyDescent="0.3"/>
    <row r="1725" x14ac:dyDescent="0.3"/>
    <row r="1726" x14ac:dyDescent="0.3"/>
    <row r="1727" x14ac:dyDescent="0.3"/>
    <row r="1728" x14ac:dyDescent="0.3"/>
    <row r="1729" x14ac:dyDescent="0.3"/>
    <row r="1730" x14ac:dyDescent="0.3"/>
    <row r="1731" x14ac:dyDescent="0.3"/>
    <row r="1732" x14ac:dyDescent="0.3"/>
    <row r="1733" x14ac:dyDescent="0.3"/>
    <row r="1734" x14ac:dyDescent="0.3"/>
    <row r="1735" x14ac:dyDescent="0.3"/>
    <row r="1736" x14ac:dyDescent="0.3"/>
    <row r="1737" x14ac:dyDescent="0.3"/>
    <row r="1738" x14ac:dyDescent="0.3"/>
    <row r="1739" x14ac:dyDescent="0.3"/>
    <row r="1740" x14ac:dyDescent="0.3"/>
    <row r="1741" x14ac:dyDescent="0.3"/>
    <row r="1742" x14ac:dyDescent="0.3"/>
    <row r="1743" x14ac:dyDescent="0.3"/>
    <row r="1744" x14ac:dyDescent="0.3"/>
    <row r="1745" x14ac:dyDescent="0.3"/>
    <row r="1746" x14ac:dyDescent="0.3"/>
    <row r="1747" x14ac:dyDescent="0.3"/>
    <row r="1748" x14ac:dyDescent="0.3"/>
    <row r="1749" x14ac:dyDescent="0.3"/>
    <row r="1750" x14ac:dyDescent="0.3"/>
    <row r="1751" x14ac:dyDescent="0.3"/>
    <row r="1752" x14ac:dyDescent="0.3"/>
    <row r="1753" x14ac:dyDescent="0.3"/>
    <row r="1754" x14ac:dyDescent="0.3"/>
    <row r="1755" x14ac:dyDescent="0.3"/>
    <row r="1756" x14ac:dyDescent="0.3"/>
    <row r="1757" x14ac:dyDescent="0.3"/>
    <row r="1758" x14ac:dyDescent="0.3"/>
    <row r="1759" x14ac:dyDescent="0.3"/>
    <row r="1760" x14ac:dyDescent="0.3"/>
    <row r="1761" x14ac:dyDescent="0.3"/>
    <row r="1762" x14ac:dyDescent="0.3"/>
    <row r="1763" x14ac:dyDescent="0.3"/>
    <row r="1764" x14ac:dyDescent="0.3"/>
    <row r="1765" x14ac:dyDescent="0.3"/>
    <row r="1766" x14ac:dyDescent="0.3"/>
    <row r="1767" x14ac:dyDescent="0.3"/>
    <row r="1768" x14ac:dyDescent="0.3"/>
    <row r="1769" x14ac:dyDescent="0.3"/>
    <row r="1770" x14ac:dyDescent="0.3"/>
    <row r="1771" x14ac:dyDescent="0.3"/>
    <row r="1772" x14ac:dyDescent="0.3"/>
    <row r="1773" x14ac:dyDescent="0.3"/>
    <row r="1774" x14ac:dyDescent="0.3"/>
    <row r="1775" x14ac:dyDescent="0.3"/>
    <row r="1776" x14ac:dyDescent="0.3"/>
    <row r="1777" x14ac:dyDescent="0.3"/>
    <row r="1778" x14ac:dyDescent="0.3"/>
    <row r="1779" x14ac:dyDescent="0.3"/>
    <row r="1780" x14ac:dyDescent="0.3"/>
    <row r="1781" x14ac:dyDescent="0.3"/>
    <row r="1782" x14ac:dyDescent="0.3"/>
    <row r="1783" x14ac:dyDescent="0.3"/>
    <row r="1784" x14ac:dyDescent="0.3"/>
    <row r="1785" x14ac:dyDescent="0.3"/>
    <row r="1786" x14ac:dyDescent="0.3"/>
    <row r="1787" x14ac:dyDescent="0.3"/>
    <row r="1788" x14ac:dyDescent="0.3"/>
    <row r="1789" x14ac:dyDescent="0.3"/>
    <row r="1790" x14ac:dyDescent="0.3"/>
    <row r="1791" x14ac:dyDescent="0.3"/>
    <row r="1792" x14ac:dyDescent="0.3"/>
    <row r="1793" x14ac:dyDescent="0.3"/>
    <row r="1794" x14ac:dyDescent="0.3"/>
    <row r="1795" x14ac:dyDescent="0.3"/>
    <row r="1796" x14ac:dyDescent="0.3"/>
    <row r="1797" x14ac:dyDescent="0.3"/>
    <row r="1798" x14ac:dyDescent="0.3"/>
    <row r="1799" x14ac:dyDescent="0.3"/>
    <row r="1800" x14ac:dyDescent="0.3"/>
    <row r="1801" x14ac:dyDescent="0.3"/>
    <row r="1802" x14ac:dyDescent="0.3"/>
    <row r="1803" x14ac:dyDescent="0.3"/>
    <row r="1804" x14ac:dyDescent="0.3"/>
    <row r="1805" x14ac:dyDescent="0.3"/>
    <row r="1806" x14ac:dyDescent="0.3"/>
    <row r="1807" x14ac:dyDescent="0.3"/>
    <row r="1808" x14ac:dyDescent="0.3"/>
    <row r="1809" x14ac:dyDescent="0.3"/>
    <row r="1810" x14ac:dyDescent="0.3"/>
    <row r="1811" x14ac:dyDescent="0.3"/>
    <row r="1812" x14ac:dyDescent="0.3"/>
    <row r="1813" x14ac:dyDescent="0.3"/>
    <row r="1814" x14ac:dyDescent="0.3"/>
    <row r="1815" x14ac:dyDescent="0.3"/>
    <row r="1816" x14ac:dyDescent="0.3"/>
    <row r="1817" x14ac:dyDescent="0.3"/>
    <row r="1818" x14ac:dyDescent="0.3"/>
    <row r="1819" x14ac:dyDescent="0.3"/>
    <row r="1820" x14ac:dyDescent="0.3"/>
    <row r="1821" x14ac:dyDescent="0.3"/>
    <row r="1822" x14ac:dyDescent="0.3"/>
    <row r="1823" x14ac:dyDescent="0.3"/>
    <row r="1824" x14ac:dyDescent="0.3"/>
    <row r="1825" x14ac:dyDescent="0.3"/>
    <row r="1826" x14ac:dyDescent="0.3"/>
    <row r="1827" x14ac:dyDescent="0.3"/>
    <row r="1828" x14ac:dyDescent="0.3"/>
    <row r="1829" x14ac:dyDescent="0.3"/>
    <row r="1830" x14ac:dyDescent="0.3"/>
    <row r="1831" x14ac:dyDescent="0.3"/>
    <row r="1832" x14ac:dyDescent="0.3"/>
    <row r="1833" x14ac:dyDescent="0.3"/>
    <row r="1834" x14ac:dyDescent="0.3"/>
    <row r="1835" x14ac:dyDescent="0.3"/>
    <row r="1836" x14ac:dyDescent="0.3"/>
    <row r="1837" x14ac:dyDescent="0.3"/>
    <row r="1838" x14ac:dyDescent="0.3"/>
    <row r="1839" x14ac:dyDescent="0.3"/>
    <row r="1840" x14ac:dyDescent="0.3"/>
    <row r="1841" x14ac:dyDescent="0.3"/>
    <row r="1842" x14ac:dyDescent="0.3"/>
    <row r="1843" x14ac:dyDescent="0.3"/>
    <row r="1844" x14ac:dyDescent="0.3"/>
    <row r="1845" x14ac:dyDescent="0.3"/>
    <row r="1846" x14ac:dyDescent="0.3"/>
    <row r="1847" x14ac:dyDescent="0.3"/>
    <row r="1848" x14ac:dyDescent="0.3"/>
    <row r="1849" x14ac:dyDescent="0.3"/>
    <row r="1850" x14ac:dyDescent="0.3"/>
    <row r="1851" x14ac:dyDescent="0.3"/>
    <row r="1852" x14ac:dyDescent="0.3"/>
    <row r="1853" x14ac:dyDescent="0.3"/>
    <row r="1854" x14ac:dyDescent="0.3"/>
    <row r="1855" x14ac:dyDescent="0.3"/>
    <row r="1856" x14ac:dyDescent="0.3"/>
    <row r="1857" x14ac:dyDescent="0.3"/>
    <row r="1858" x14ac:dyDescent="0.3"/>
    <row r="1859" x14ac:dyDescent="0.3"/>
    <row r="1860" x14ac:dyDescent="0.3"/>
    <row r="1861" x14ac:dyDescent="0.3"/>
    <row r="1862" x14ac:dyDescent="0.3"/>
    <row r="1863" x14ac:dyDescent="0.3"/>
    <row r="1864" x14ac:dyDescent="0.3"/>
    <row r="1865" x14ac:dyDescent="0.3"/>
    <row r="1866" x14ac:dyDescent="0.3"/>
    <row r="1867" x14ac:dyDescent="0.3"/>
    <row r="1868" x14ac:dyDescent="0.3"/>
    <row r="1869" x14ac:dyDescent="0.3"/>
    <row r="1870" x14ac:dyDescent="0.3"/>
    <row r="1871" x14ac:dyDescent="0.3"/>
    <row r="1872" x14ac:dyDescent="0.3"/>
    <row r="1873" x14ac:dyDescent="0.3"/>
    <row r="1874" x14ac:dyDescent="0.3"/>
    <row r="1875" x14ac:dyDescent="0.3"/>
    <row r="1876" x14ac:dyDescent="0.3"/>
    <row r="1877" x14ac:dyDescent="0.3"/>
    <row r="1878" x14ac:dyDescent="0.3"/>
    <row r="1879" x14ac:dyDescent="0.3"/>
    <row r="1880" x14ac:dyDescent="0.3"/>
    <row r="1881" x14ac:dyDescent="0.3"/>
    <row r="1882" x14ac:dyDescent="0.3"/>
    <row r="1883" x14ac:dyDescent="0.3"/>
    <row r="1884" x14ac:dyDescent="0.3"/>
    <row r="1885" x14ac:dyDescent="0.3"/>
    <row r="1886" x14ac:dyDescent="0.3"/>
    <row r="1887" x14ac:dyDescent="0.3"/>
    <row r="1888" x14ac:dyDescent="0.3"/>
    <row r="1889" x14ac:dyDescent="0.3"/>
    <row r="1890" x14ac:dyDescent="0.3"/>
    <row r="1891" x14ac:dyDescent="0.3"/>
    <row r="1892" x14ac:dyDescent="0.3"/>
    <row r="1893" x14ac:dyDescent="0.3"/>
    <row r="1894" x14ac:dyDescent="0.3"/>
    <row r="1895" x14ac:dyDescent="0.3"/>
    <row r="1896" x14ac:dyDescent="0.3"/>
    <row r="1897" x14ac:dyDescent="0.3"/>
    <row r="1898" x14ac:dyDescent="0.3"/>
    <row r="1899" x14ac:dyDescent="0.3"/>
    <row r="1900" x14ac:dyDescent="0.3"/>
    <row r="1901" x14ac:dyDescent="0.3"/>
    <row r="1902" x14ac:dyDescent="0.3"/>
    <row r="1903" x14ac:dyDescent="0.3"/>
    <row r="1904" x14ac:dyDescent="0.3"/>
    <row r="1905" x14ac:dyDescent="0.3"/>
    <row r="1906" x14ac:dyDescent="0.3"/>
    <row r="1907" x14ac:dyDescent="0.3"/>
    <row r="1908" x14ac:dyDescent="0.3"/>
    <row r="1909" x14ac:dyDescent="0.3"/>
    <row r="1910" x14ac:dyDescent="0.3"/>
    <row r="1911" x14ac:dyDescent="0.3"/>
    <row r="1912" x14ac:dyDescent="0.3"/>
    <row r="1913" x14ac:dyDescent="0.3"/>
    <row r="1914" x14ac:dyDescent="0.3"/>
    <row r="1915" x14ac:dyDescent="0.3"/>
    <row r="1916" x14ac:dyDescent="0.3"/>
    <row r="1917" x14ac:dyDescent="0.3"/>
    <row r="1918" x14ac:dyDescent="0.3"/>
    <row r="1919" x14ac:dyDescent="0.3"/>
    <row r="1920" x14ac:dyDescent="0.3"/>
    <row r="1921" x14ac:dyDescent="0.3"/>
    <row r="1922" x14ac:dyDescent="0.3"/>
    <row r="1923" x14ac:dyDescent="0.3"/>
    <row r="1924" x14ac:dyDescent="0.3"/>
    <row r="1925" x14ac:dyDescent="0.3"/>
    <row r="1926" x14ac:dyDescent="0.3"/>
    <row r="1927" x14ac:dyDescent="0.3"/>
    <row r="1928" x14ac:dyDescent="0.3"/>
    <row r="1929" x14ac:dyDescent="0.3"/>
    <row r="1930" x14ac:dyDescent="0.3"/>
    <row r="1931" x14ac:dyDescent="0.3"/>
    <row r="1932" x14ac:dyDescent="0.3"/>
    <row r="1933" x14ac:dyDescent="0.3"/>
    <row r="1934" x14ac:dyDescent="0.3"/>
    <row r="1935" x14ac:dyDescent="0.3"/>
    <row r="1936" x14ac:dyDescent="0.3"/>
    <row r="1937" x14ac:dyDescent="0.3"/>
    <row r="1938" x14ac:dyDescent="0.3"/>
    <row r="1939" x14ac:dyDescent="0.3"/>
    <row r="1940" x14ac:dyDescent="0.3"/>
    <row r="1941" x14ac:dyDescent="0.3"/>
    <row r="1942" x14ac:dyDescent="0.3"/>
    <row r="1943" x14ac:dyDescent="0.3"/>
    <row r="1944" x14ac:dyDescent="0.3"/>
    <row r="1945" x14ac:dyDescent="0.3"/>
    <row r="1946" x14ac:dyDescent="0.3"/>
    <row r="1947" x14ac:dyDescent="0.3"/>
    <row r="1948" x14ac:dyDescent="0.3"/>
    <row r="1949" x14ac:dyDescent="0.3"/>
    <row r="1950" x14ac:dyDescent="0.3"/>
    <row r="1951" x14ac:dyDescent="0.3"/>
    <row r="1952" x14ac:dyDescent="0.3"/>
    <row r="1953" x14ac:dyDescent="0.3"/>
    <row r="1954" x14ac:dyDescent="0.3"/>
    <row r="1955" x14ac:dyDescent="0.3"/>
    <row r="1956" x14ac:dyDescent="0.3"/>
    <row r="1957" x14ac:dyDescent="0.3"/>
    <row r="1958" x14ac:dyDescent="0.3"/>
    <row r="1959" x14ac:dyDescent="0.3"/>
    <row r="1960" x14ac:dyDescent="0.3"/>
    <row r="1961" x14ac:dyDescent="0.3"/>
    <row r="1962" x14ac:dyDescent="0.3"/>
    <row r="1963" x14ac:dyDescent="0.3"/>
    <row r="1964" x14ac:dyDescent="0.3"/>
    <row r="1965" x14ac:dyDescent="0.3"/>
    <row r="1966" x14ac:dyDescent="0.3"/>
    <row r="1967" x14ac:dyDescent="0.3"/>
    <row r="1968" x14ac:dyDescent="0.3"/>
    <row r="1969" x14ac:dyDescent="0.3"/>
    <row r="1970" x14ac:dyDescent="0.3"/>
    <row r="1971" x14ac:dyDescent="0.3"/>
    <row r="1972" x14ac:dyDescent="0.3"/>
    <row r="1973" x14ac:dyDescent="0.3"/>
    <row r="1974" x14ac:dyDescent="0.3"/>
    <row r="1975" x14ac:dyDescent="0.3"/>
    <row r="1976" x14ac:dyDescent="0.3"/>
    <row r="1977" x14ac:dyDescent="0.3"/>
    <row r="1978" x14ac:dyDescent="0.3"/>
    <row r="1979" x14ac:dyDescent="0.3"/>
    <row r="1980" x14ac:dyDescent="0.3"/>
    <row r="1981" x14ac:dyDescent="0.3"/>
    <row r="1982" x14ac:dyDescent="0.3"/>
    <row r="1983" x14ac:dyDescent="0.3"/>
    <row r="1984" x14ac:dyDescent="0.3"/>
    <row r="1985" x14ac:dyDescent="0.3"/>
    <row r="1986" x14ac:dyDescent="0.3"/>
    <row r="1987" x14ac:dyDescent="0.3"/>
    <row r="1988" x14ac:dyDescent="0.3"/>
    <row r="1989" x14ac:dyDescent="0.3"/>
    <row r="1990" x14ac:dyDescent="0.3"/>
    <row r="1991" x14ac:dyDescent="0.3"/>
    <row r="1992" x14ac:dyDescent="0.3"/>
    <row r="1993" x14ac:dyDescent="0.3"/>
    <row r="1994" x14ac:dyDescent="0.3"/>
    <row r="1995" x14ac:dyDescent="0.3"/>
    <row r="1996" x14ac:dyDescent="0.3"/>
    <row r="1997" x14ac:dyDescent="0.3"/>
    <row r="1998" x14ac:dyDescent="0.3"/>
    <row r="1999" x14ac:dyDescent="0.3"/>
    <row r="2000" x14ac:dyDescent="0.3"/>
    <row r="2001" x14ac:dyDescent="0.3"/>
    <row r="2002" x14ac:dyDescent="0.3"/>
    <row r="2003" x14ac:dyDescent="0.3"/>
    <row r="2004" x14ac:dyDescent="0.3"/>
    <row r="2005" x14ac:dyDescent="0.3"/>
    <row r="2006" x14ac:dyDescent="0.3"/>
    <row r="2007" x14ac:dyDescent="0.3"/>
    <row r="2008" x14ac:dyDescent="0.3"/>
    <row r="2009" x14ac:dyDescent="0.3"/>
    <row r="2010" x14ac:dyDescent="0.3"/>
    <row r="2011" x14ac:dyDescent="0.3"/>
    <row r="2012" x14ac:dyDescent="0.3"/>
    <row r="2013" x14ac:dyDescent="0.3"/>
    <row r="2014" x14ac:dyDescent="0.3"/>
    <row r="2015" x14ac:dyDescent="0.3"/>
    <row r="2016" x14ac:dyDescent="0.3"/>
    <row r="2017" x14ac:dyDescent="0.3"/>
    <row r="2018" x14ac:dyDescent="0.3"/>
    <row r="2019" x14ac:dyDescent="0.3"/>
    <row r="2020" x14ac:dyDescent="0.3"/>
    <row r="2021" x14ac:dyDescent="0.3"/>
    <row r="2022" x14ac:dyDescent="0.3"/>
    <row r="2023" x14ac:dyDescent="0.3"/>
    <row r="2024" x14ac:dyDescent="0.3"/>
    <row r="2025" x14ac:dyDescent="0.3"/>
    <row r="2026" x14ac:dyDescent="0.3"/>
    <row r="2027" x14ac:dyDescent="0.3"/>
    <row r="2028" x14ac:dyDescent="0.3"/>
    <row r="2029" x14ac:dyDescent="0.3"/>
    <row r="2030" x14ac:dyDescent="0.3"/>
    <row r="2031" x14ac:dyDescent="0.3"/>
    <row r="2032" x14ac:dyDescent="0.3"/>
    <row r="2033" x14ac:dyDescent="0.3"/>
    <row r="2034" x14ac:dyDescent="0.3"/>
    <row r="2035" x14ac:dyDescent="0.3"/>
    <row r="2036" x14ac:dyDescent="0.3"/>
    <row r="2037" x14ac:dyDescent="0.3"/>
    <row r="2038" x14ac:dyDescent="0.3"/>
    <row r="2039" x14ac:dyDescent="0.3"/>
    <row r="2040" x14ac:dyDescent="0.3"/>
    <row r="2041" x14ac:dyDescent="0.3"/>
    <row r="2042" x14ac:dyDescent="0.3"/>
    <row r="2043" x14ac:dyDescent="0.3"/>
    <row r="2044" x14ac:dyDescent="0.3"/>
    <row r="2045" x14ac:dyDescent="0.3"/>
    <row r="2046" x14ac:dyDescent="0.3"/>
    <row r="2047" x14ac:dyDescent="0.3"/>
    <row r="2048" x14ac:dyDescent="0.3"/>
    <row r="2049" x14ac:dyDescent="0.3"/>
    <row r="2050" x14ac:dyDescent="0.3"/>
    <row r="2051" x14ac:dyDescent="0.3"/>
    <row r="2052" x14ac:dyDescent="0.3"/>
    <row r="2053" x14ac:dyDescent="0.3"/>
    <row r="2054" x14ac:dyDescent="0.3"/>
    <row r="2055" x14ac:dyDescent="0.3"/>
    <row r="2056" x14ac:dyDescent="0.3"/>
    <row r="2057" x14ac:dyDescent="0.3"/>
    <row r="2058" x14ac:dyDescent="0.3"/>
    <row r="2059" x14ac:dyDescent="0.3"/>
    <row r="2060" x14ac:dyDescent="0.3"/>
    <row r="2061" x14ac:dyDescent="0.3"/>
    <row r="2062" x14ac:dyDescent="0.3"/>
    <row r="2063" x14ac:dyDescent="0.3"/>
    <row r="2064" x14ac:dyDescent="0.3"/>
    <row r="2065" x14ac:dyDescent="0.3"/>
    <row r="2066" x14ac:dyDescent="0.3"/>
    <row r="2067" x14ac:dyDescent="0.3"/>
    <row r="2068" x14ac:dyDescent="0.3"/>
    <row r="2069" x14ac:dyDescent="0.3"/>
    <row r="2070" x14ac:dyDescent="0.3"/>
    <row r="2071" x14ac:dyDescent="0.3"/>
    <row r="2072" x14ac:dyDescent="0.3"/>
    <row r="2073" x14ac:dyDescent="0.3"/>
    <row r="2074" x14ac:dyDescent="0.3"/>
    <row r="2075" x14ac:dyDescent="0.3"/>
    <row r="2076" x14ac:dyDescent="0.3"/>
    <row r="2077" x14ac:dyDescent="0.3"/>
    <row r="2078" x14ac:dyDescent="0.3"/>
    <row r="2079" x14ac:dyDescent="0.3"/>
    <row r="2080" x14ac:dyDescent="0.3"/>
    <row r="2081" x14ac:dyDescent="0.3"/>
    <row r="2082" x14ac:dyDescent="0.3"/>
    <row r="2083" x14ac:dyDescent="0.3"/>
    <row r="2084" x14ac:dyDescent="0.3"/>
    <row r="2085" x14ac:dyDescent="0.3"/>
    <row r="2086" x14ac:dyDescent="0.3"/>
    <row r="2087" x14ac:dyDescent="0.3"/>
    <row r="2088" x14ac:dyDescent="0.3"/>
    <row r="2089" x14ac:dyDescent="0.3"/>
    <row r="2090" x14ac:dyDescent="0.3"/>
    <row r="2091" x14ac:dyDescent="0.3"/>
    <row r="2092" x14ac:dyDescent="0.3"/>
    <row r="2093" x14ac:dyDescent="0.3"/>
    <row r="2094" x14ac:dyDescent="0.3"/>
    <row r="2095" x14ac:dyDescent="0.3"/>
    <row r="2096" x14ac:dyDescent="0.3"/>
    <row r="2097" x14ac:dyDescent="0.3"/>
    <row r="2098" x14ac:dyDescent="0.3"/>
    <row r="2099" x14ac:dyDescent="0.3"/>
    <row r="2100" x14ac:dyDescent="0.3"/>
    <row r="2101" x14ac:dyDescent="0.3"/>
    <row r="2102" x14ac:dyDescent="0.3"/>
    <row r="2103" x14ac:dyDescent="0.3"/>
    <row r="2104" x14ac:dyDescent="0.3"/>
    <row r="2105" x14ac:dyDescent="0.3"/>
    <row r="2106" x14ac:dyDescent="0.3"/>
    <row r="2107" x14ac:dyDescent="0.3"/>
    <row r="2108" x14ac:dyDescent="0.3"/>
    <row r="2109" x14ac:dyDescent="0.3"/>
    <row r="2110" x14ac:dyDescent="0.3"/>
    <row r="2111" x14ac:dyDescent="0.3"/>
    <row r="2112" x14ac:dyDescent="0.3"/>
    <row r="2113" x14ac:dyDescent="0.3"/>
    <row r="2114" x14ac:dyDescent="0.3"/>
    <row r="2115" x14ac:dyDescent="0.3"/>
    <row r="2116" x14ac:dyDescent="0.3"/>
    <row r="2117" x14ac:dyDescent="0.3"/>
    <row r="2118" x14ac:dyDescent="0.3"/>
    <row r="2119" x14ac:dyDescent="0.3"/>
    <row r="2120" x14ac:dyDescent="0.3"/>
    <row r="2121" x14ac:dyDescent="0.3"/>
    <row r="2122" x14ac:dyDescent="0.3"/>
    <row r="2123" x14ac:dyDescent="0.3"/>
    <row r="2124" x14ac:dyDescent="0.3"/>
    <row r="2125" x14ac:dyDescent="0.3"/>
    <row r="2126" x14ac:dyDescent="0.3"/>
    <row r="2127" x14ac:dyDescent="0.3"/>
    <row r="2128" x14ac:dyDescent="0.3"/>
    <row r="2129" x14ac:dyDescent="0.3"/>
    <row r="2130" x14ac:dyDescent="0.3"/>
    <row r="2131" x14ac:dyDescent="0.3"/>
    <row r="2132" x14ac:dyDescent="0.3"/>
    <row r="2133" x14ac:dyDescent="0.3"/>
    <row r="2134" x14ac:dyDescent="0.3"/>
    <row r="2135" x14ac:dyDescent="0.3"/>
    <row r="2136" x14ac:dyDescent="0.3"/>
    <row r="2137" x14ac:dyDescent="0.3"/>
    <row r="2138" x14ac:dyDescent="0.3"/>
    <row r="2139" x14ac:dyDescent="0.3"/>
    <row r="2140" x14ac:dyDescent="0.3"/>
    <row r="2141" x14ac:dyDescent="0.3"/>
    <row r="2142" x14ac:dyDescent="0.3"/>
    <row r="2143" x14ac:dyDescent="0.3"/>
    <row r="2144" x14ac:dyDescent="0.3"/>
    <row r="2145" x14ac:dyDescent="0.3"/>
    <row r="2146" x14ac:dyDescent="0.3"/>
    <row r="2147" x14ac:dyDescent="0.3"/>
    <row r="2148" x14ac:dyDescent="0.3"/>
    <row r="2149" x14ac:dyDescent="0.3"/>
    <row r="2150" x14ac:dyDescent="0.3"/>
    <row r="2151" x14ac:dyDescent="0.3"/>
    <row r="2152" x14ac:dyDescent="0.3"/>
    <row r="2153" x14ac:dyDescent="0.3"/>
    <row r="2154" x14ac:dyDescent="0.3"/>
    <row r="2155" x14ac:dyDescent="0.3"/>
    <row r="2156" x14ac:dyDescent="0.3"/>
    <row r="2157" x14ac:dyDescent="0.3"/>
    <row r="2158" x14ac:dyDescent="0.3"/>
    <row r="2159" x14ac:dyDescent="0.3"/>
    <row r="2160" x14ac:dyDescent="0.3"/>
    <row r="2161" x14ac:dyDescent="0.3"/>
    <row r="2162" x14ac:dyDescent="0.3"/>
    <row r="2163" x14ac:dyDescent="0.3"/>
    <row r="2164" x14ac:dyDescent="0.3"/>
    <row r="2165" x14ac:dyDescent="0.3"/>
    <row r="2166" x14ac:dyDescent="0.3"/>
    <row r="2167" x14ac:dyDescent="0.3"/>
    <row r="2168" x14ac:dyDescent="0.3"/>
    <row r="2169" x14ac:dyDescent="0.3"/>
    <row r="2170" x14ac:dyDescent="0.3"/>
    <row r="2171" x14ac:dyDescent="0.3"/>
    <row r="2172" x14ac:dyDescent="0.3"/>
    <row r="2173" x14ac:dyDescent="0.3"/>
    <row r="2174" x14ac:dyDescent="0.3"/>
    <row r="2175" x14ac:dyDescent="0.3"/>
    <row r="2176" x14ac:dyDescent="0.3"/>
    <row r="2177" x14ac:dyDescent="0.3"/>
    <row r="2178" x14ac:dyDescent="0.3"/>
    <row r="2179" x14ac:dyDescent="0.3"/>
    <row r="2180" x14ac:dyDescent="0.3"/>
    <row r="2181" x14ac:dyDescent="0.3"/>
    <row r="2182" x14ac:dyDescent="0.3"/>
    <row r="2183" x14ac:dyDescent="0.3"/>
    <row r="2184" x14ac:dyDescent="0.3"/>
    <row r="2185" x14ac:dyDescent="0.3"/>
    <row r="2186" x14ac:dyDescent="0.3"/>
    <row r="2187" x14ac:dyDescent="0.3"/>
    <row r="2188" x14ac:dyDescent="0.3"/>
    <row r="2189" x14ac:dyDescent="0.3"/>
    <row r="2190" x14ac:dyDescent="0.3"/>
    <row r="2191" x14ac:dyDescent="0.3"/>
    <row r="2192" x14ac:dyDescent="0.3"/>
    <row r="2193" x14ac:dyDescent="0.3"/>
    <row r="2194" x14ac:dyDescent="0.3"/>
    <row r="2195" x14ac:dyDescent="0.3"/>
    <row r="2196" x14ac:dyDescent="0.3"/>
    <row r="2197" x14ac:dyDescent="0.3"/>
    <row r="2198" x14ac:dyDescent="0.3"/>
    <row r="2199" x14ac:dyDescent="0.3"/>
    <row r="2200" x14ac:dyDescent="0.3"/>
    <row r="2201" x14ac:dyDescent="0.3"/>
    <row r="2202" x14ac:dyDescent="0.3"/>
    <row r="2203" x14ac:dyDescent="0.3"/>
    <row r="2204" x14ac:dyDescent="0.3"/>
    <row r="2205" x14ac:dyDescent="0.3"/>
    <row r="2206" x14ac:dyDescent="0.3"/>
    <row r="2207" x14ac:dyDescent="0.3"/>
    <row r="2208" x14ac:dyDescent="0.3"/>
    <row r="2209" x14ac:dyDescent="0.3"/>
    <row r="2210" x14ac:dyDescent="0.3"/>
    <row r="2211" x14ac:dyDescent="0.3"/>
    <row r="2212" x14ac:dyDescent="0.3"/>
    <row r="2213" x14ac:dyDescent="0.3"/>
    <row r="2214" x14ac:dyDescent="0.3"/>
    <row r="2215" x14ac:dyDescent="0.3"/>
    <row r="2216" x14ac:dyDescent="0.3"/>
    <row r="2217" x14ac:dyDescent="0.3"/>
    <row r="2218" x14ac:dyDescent="0.3"/>
    <row r="2219" x14ac:dyDescent="0.3"/>
    <row r="2220" x14ac:dyDescent="0.3"/>
    <row r="2221" x14ac:dyDescent="0.3"/>
    <row r="2222" x14ac:dyDescent="0.3"/>
    <row r="2223" x14ac:dyDescent="0.3"/>
    <row r="2224" x14ac:dyDescent="0.3"/>
    <row r="2225" x14ac:dyDescent="0.3"/>
    <row r="2226" x14ac:dyDescent="0.3"/>
    <row r="2227" x14ac:dyDescent="0.3"/>
    <row r="2228" x14ac:dyDescent="0.3"/>
    <row r="2229" x14ac:dyDescent="0.3"/>
    <row r="2230" x14ac:dyDescent="0.3"/>
    <row r="2231" x14ac:dyDescent="0.3"/>
    <row r="2232" x14ac:dyDescent="0.3"/>
    <row r="2233" x14ac:dyDescent="0.3"/>
    <row r="2234" x14ac:dyDescent="0.3"/>
    <row r="2235" x14ac:dyDescent="0.3"/>
    <row r="2236" x14ac:dyDescent="0.3"/>
    <row r="2237" x14ac:dyDescent="0.3"/>
    <row r="2238" x14ac:dyDescent="0.3"/>
    <row r="2239" x14ac:dyDescent="0.3"/>
    <row r="2240" x14ac:dyDescent="0.3"/>
    <row r="2241" x14ac:dyDescent="0.3"/>
    <row r="2242" x14ac:dyDescent="0.3"/>
    <row r="2243" x14ac:dyDescent="0.3"/>
    <row r="2244" x14ac:dyDescent="0.3"/>
    <row r="2245" x14ac:dyDescent="0.3"/>
    <row r="2246" x14ac:dyDescent="0.3"/>
    <row r="2247" x14ac:dyDescent="0.3"/>
    <row r="2248" x14ac:dyDescent="0.3"/>
    <row r="2249" x14ac:dyDescent="0.3"/>
    <row r="2250" x14ac:dyDescent="0.3"/>
    <row r="2251" x14ac:dyDescent="0.3"/>
    <row r="2252" x14ac:dyDescent="0.3"/>
    <row r="2253" x14ac:dyDescent="0.3"/>
    <row r="2254" x14ac:dyDescent="0.3"/>
    <row r="2255" x14ac:dyDescent="0.3"/>
    <row r="2256" x14ac:dyDescent="0.3"/>
    <row r="2257" x14ac:dyDescent="0.3"/>
    <row r="2258" x14ac:dyDescent="0.3"/>
    <row r="2259" x14ac:dyDescent="0.3"/>
    <row r="2260" x14ac:dyDescent="0.3"/>
    <row r="2261" x14ac:dyDescent="0.3"/>
    <row r="2262" x14ac:dyDescent="0.3"/>
    <row r="2263" x14ac:dyDescent="0.3"/>
    <row r="2264" x14ac:dyDescent="0.3"/>
    <row r="2265" x14ac:dyDescent="0.3"/>
    <row r="2266" x14ac:dyDescent="0.3"/>
    <row r="2267" x14ac:dyDescent="0.3"/>
    <row r="2268" x14ac:dyDescent="0.3"/>
    <row r="2269" x14ac:dyDescent="0.3"/>
    <row r="2270" x14ac:dyDescent="0.3"/>
    <row r="2271" x14ac:dyDescent="0.3"/>
    <row r="2272" x14ac:dyDescent="0.3"/>
    <row r="2273" x14ac:dyDescent="0.3"/>
    <row r="2274" x14ac:dyDescent="0.3"/>
    <row r="2275" x14ac:dyDescent="0.3"/>
    <row r="2276" x14ac:dyDescent="0.3"/>
    <row r="2277" x14ac:dyDescent="0.3"/>
    <row r="2278" x14ac:dyDescent="0.3"/>
    <row r="2279" x14ac:dyDescent="0.3"/>
    <row r="2280" x14ac:dyDescent="0.3"/>
    <row r="2281" x14ac:dyDescent="0.3"/>
    <row r="2282" x14ac:dyDescent="0.3"/>
    <row r="2283" x14ac:dyDescent="0.3"/>
    <row r="2284" x14ac:dyDescent="0.3"/>
    <row r="2285" x14ac:dyDescent="0.3"/>
    <row r="2286" x14ac:dyDescent="0.3"/>
    <row r="2287" x14ac:dyDescent="0.3"/>
    <row r="2288" x14ac:dyDescent="0.3"/>
    <row r="2289" x14ac:dyDescent="0.3"/>
    <row r="2290" x14ac:dyDescent="0.3"/>
  </sheetData>
  <sheetProtection selectLockedCells="1" selectUnlockedCells="1"/>
  <mergeCells count="17">
    <mergeCell ref="A1:B1"/>
    <mergeCell ref="G1:H1"/>
    <mergeCell ref="A2:B2"/>
    <mergeCell ref="G2:H2"/>
    <mergeCell ref="A3:B3"/>
    <mergeCell ref="J5:J8"/>
    <mergeCell ref="B6:C6"/>
    <mergeCell ref="F6:F8"/>
    <mergeCell ref="G6:G8"/>
    <mergeCell ref="H6:H8"/>
    <mergeCell ref="A5:A8"/>
    <mergeCell ref="B5:D5"/>
    <mergeCell ref="E4:E7"/>
    <mergeCell ref="F5:H5"/>
    <mergeCell ref="I5:I8"/>
    <mergeCell ref="A4:B4"/>
    <mergeCell ref="F4:H4"/>
  </mergeCells>
  <printOptions horizontalCentered="1"/>
  <pageMargins left="0.24027777777777801" right="0.209722222222222" top="0.25972222222222202" bottom="0.25" header="0.51180555555555596" footer="0.51180555555555596"/>
  <pageSetup scale="97"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3"/>
  <sheetViews>
    <sheetView topLeftCell="A6" zoomScaleNormal="100" workbookViewId="0">
      <selection activeCell="H13" sqref="H13"/>
    </sheetView>
  </sheetViews>
  <sheetFormatPr defaultColWidth="0" defaultRowHeight="15.6" zeroHeight="1" x14ac:dyDescent="0.3"/>
  <cols>
    <col min="1" max="1" width="3.6640625" style="1" customWidth="1"/>
    <col min="2" max="2" width="12.109375" style="1" customWidth="1"/>
    <col min="3" max="3" width="14.109375" style="1" customWidth="1"/>
    <col min="4" max="4" width="16.77734375" style="2" customWidth="1"/>
    <col min="5" max="5" width="44.33203125" customWidth="1"/>
    <col min="6" max="6" width="11.5546875" customWidth="1"/>
    <col min="7" max="7" width="11.44140625" customWidth="1"/>
    <col min="8" max="8" width="12" customWidth="1"/>
    <col min="9" max="9" width="3.88671875" customWidth="1"/>
  </cols>
  <sheetData>
    <row r="1" spans="1:9" hidden="1" x14ac:dyDescent="0.3">
      <c r="A1" s="443"/>
      <c r="B1" s="443"/>
      <c r="E1" s="3" t="s">
        <v>0</v>
      </c>
      <c r="G1" s="387"/>
      <c r="H1" s="387"/>
    </row>
    <row r="2" spans="1:9" ht="31.8" customHeight="1" x14ac:dyDescent="0.4">
      <c r="A2" s="414"/>
      <c r="B2" s="414"/>
      <c r="E2" s="359"/>
      <c r="G2" s="387"/>
      <c r="H2" s="387"/>
    </row>
    <row r="3" spans="1:9" ht="15.75" customHeight="1" x14ac:dyDescent="0.25">
      <c r="A3" s="390"/>
      <c r="B3" s="394" t="s">
        <v>3</v>
      </c>
      <c r="C3" s="394"/>
      <c r="D3" s="394"/>
      <c r="E3" s="446" t="s">
        <v>148</v>
      </c>
      <c r="F3" s="394" t="s">
        <v>229</v>
      </c>
      <c r="G3" s="394"/>
      <c r="H3" s="394"/>
      <c r="I3" s="391"/>
    </row>
    <row r="4" spans="1:9" ht="15.75" customHeight="1" x14ac:dyDescent="0.25">
      <c r="A4" s="390"/>
      <c r="B4" s="445" t="s">
        <v>5</v>
      </c>
      <c r="C4" s="445"/>
      <c r="D4" s="138" t="s">
        <v>41</v>
      </c>
      <c r="E4" s="442"/>
      <c r="F4" s="396" t="s">
        <v>6</v>
      </c>
      <c r="G4" s="396" t="s">
        <v>7</v>
      </c>
      <c r="H4" s="396" t="s">
        <v>8</v>
      </c>
      <c r="I4" s="391"/>
    </row>
    <row r="5" spans="1:9" ht="15.75" customHeight="1" x14ac:dyDescent="0.25">
      <c r="A5" s="441"/>
      <c r="B5" s="155" t="s">
        <v>42</v>
      </c>
      <c r="C5" s="155" t="s">
        <v>43</v>
      </c>
      <c r="D5" s="152" t="s">
        <v>44</v>
      </c>
      <c r="E5" s="442"/>
      <c r="F5" s="396"/>
      <c r="G5" s="396"/>
      <c r="H5" s="396"/>
      <c r="I5" s="391"/>
    </row>
    <row r="6" spans="1:9" ht="15.75" customHeight="1" x14ac:dyDescent="0.25">
      <c r="A6" s="441"/>
      <c r="B6" s="156" t="s">
        <v>180</v>
      </c>
      <c r="C6" s="156" t="s">
        <v>231</v>
      </c>
      <c r="D6" s="151" t="s">
        <v>230</v>
      </c>
      <c r="E6" s="442"/>
      <c r="F6" s="396"/>
      <c r="G6" s="396"/>
      <c r="H6" s="396"/>
      <c r="I6" s="391"/>
    </row>
    <row r="7" spans="1:9" ht="12.15" customHeight="1" x14ac:dyDescent="0.25">
      <c r="A7" s="39"/>
      <c r="B7" s="149"/>
      <c r="C7" s="149"/>
      <c r="D7" s="37"/>
      <c r="E7" s="14" t="s">
        <v>9</v>
      </c>
      <c r="F7" s="38"/>
      <c r="G7" s="38"/>
      <c r="H7" s="38"/>
      <c r="I7" s="39" t="s">
        <v>10</v>
      </c>
    </row>
    <row r="8" spans="1:9" ht="12.75" customHeight="1" x14ac:dyDescent="0.25">
      <c r="A8" s="42">
        <v>1</v>
      </c>
      <c r="B8" s="269">
        <v>-24000</v>
      </c>
      <c r="C8" s="260">
        <v>6000</v>
      </c>
      <c r="D8" s="260">
        <v>35000</v>
      </c>
      <c r="E8" s="41" t="s">
        <v>137</v>
      </c>
      <c r="F8" s="260">
        <v>32000</v>
      </c>
      <c r="G8" s="260">
        <v>32000</v>
      </c>
      <c r="H8" s="260"/>
      <c r="I8" s="42">
        <v>1</v>
      </c>
    </row>
    <row r="9" spans="1:9" ht="12.75" customHeight="1" x14ac:dyDescent="0.25">
      <c r="A9" s="42">
        <v>2</v>
      </c>
      <c r="B9" s="270"/>
      <c r="C9" s="260"/>
      <c r="D9" s="260"/>
      <c r="E9" s="41">
        <v>2</v>
      </c>
      <c r="F9" s="260"/>
      <c r="G9" s="260"/>
      <c r="H9" s="260"/>
      <c r="I9" s="42">
        <v>2</v>
      </c>
    </row>
    <row r="10" spans="1:9" ht="12.6" hidden="1" customHeight="1" x14ac:dyDescent="0.25">
      <c r="A10" s="42">
        <v>3</v>
      </c>
      <c r="B10" s="270">
        <v>5000</v>
      </c>
      <c r="C10" s="260">
        <v>1500</v>
      </c>
      <c r="D10" s="260">
        <v>1500</v>
      </c>
      <c r="E10" s="41" t="s">
        <v>11</v>
      </c>
      <c r="F10" s="260">
        <v>2000</v>
      </c>
      <c r="G10" s="260">
        <v>2000</v>
      </c>
      <c r="H10" s="260"/>
      <c r="I10" s="42">
        <v>3</v>
      </c>
    </row>
    <row r="11" spans="1:9" ht="24.6" hidden="1" customHeight="1" x14ac:dyDescent="0.25">
      <c r="A11" s="42">
        <v>4</v>
      </c>
      <c r="B11" s="270"/>
      <c r="C11" s="260"/>
      <c r="D11" s="260">
        <v>31000</v>
      </c>
      <c r="E11" s="41" t="s">
        <v>219</v>
      </c>
      <c r="F11" s="260">
        <v>35000</v>
      </c>
      <c r="G11" s="260">
        <v>35000</v>
      </c>
      <c r="H11" s="260"/>
      <c r="I11" s="42">
        <v>4</v>
      </c>
    </row>
    <row r="12" spans="1:9" ht="12.75" customHeight="1" x14ac:dyDescent="0.25">
      <c r="A12" s="42">
        <v>5</v>
      </c>
      <c r="B12" s="269">
        <v>120000</v>
      </c>
      <c r="C12" s="260">
        <v>0</v>
      </c>
      <c r="D12" s="260">
        <v>0</v>
      </c>
      <c r="E12" s="41" t="s">
        <v>133</v>
      </c>
      <c r="F12" s="260"/>
      <c r="G12" s="260"/>
      <c r="H12" s="260"/>
      <c r="I12" s="42">
        <v>5</v>
      </c>
    </row>
    <row r="13" spans="1:9" ht="12.75" customHeight="1" x14ac:dyDescent="0.25">
      <c r="A13" s="42">
        <v>6</v>
      </c>
      <c r="B13" s="270"/>
      <c r="C13" s="260"/>
      <c r="D13" s="260"/>
      <c r="E13" s="41">
        <v>6</v>
      </c>
      <c r="F13" s="260"/>
      <c r="G13" s="260"/>
      <c r="H13" s="260"/>
      <c r="I13" s="42">
        <v>6</v>
      </c>
    </row>
    <row r="14" spans="1:9" ht="12.75" customHeight="1" x14ac:dyDescent="0.25">
      <c r="A14" s="42">
        <v>7</v>
      </c>
      <c r="B14" s="270"/>
      <c r="C14" s="260"/>
      <c r="D14" s="260"/>
      <c r="E14" s="41">
        <v>7</v>
      </c>
      <c r="F14" s="260"/>
      <c r="G14" s="260"/>
      <c r="H14" s="260"/>
      <c r="I14" s="42">
        <v>7</v>
      </c>
    </row>
    <row r="15" spans="1:9" ht="12.75" customHeight="1" x14ac:dyDescent="0.25">
      <c r="A15" s="42">
        <v>8</v>
      </c>
      <c r="B15" s="270"/>
      <c r="C15" s="260"/>
      <c r="D15" s="260"/>
      <c r="E15" s="41">
        <v>8</v>
      </c>
      <c r="F15" s="260"/>
      <c r="G15" s="260"/>
      <c r="H15" s="260"/>
      <c r="I15" s="42">
        <v>8</v>
      </c>
    </row>
    <row r="16" spans="1:9" ht="12.75" customHeight="1" x14ac:dyDescent="0.25">
      <c r="A16" s="42">
        <v>9</v>
      </c>
      <c r="B16" s="269">
        <v>101000</v>
      </c>
      <c r="C16" s="260">
        <f>SUM(C8:C15)</f>
        <v>7500</v>
      </c>
      <c r="D16" s="260">
        <f>SUM(D8:D15)</f>
        <v>67500</v>
      </c>
      <c r="E16" s="41" t="s">
        <v>12</v>
      </c>
      <c r="F16" s="260">
        <f>SUM(F8:F15)</f>
        <v>69000</v>
      </c>
      <c r="G16" s="260">
        <f>SUM(G8:G15)</f>
        <v>69000</v>
      </c>
      <c r="H16" s="260"/>
      <c r="I16" s="42">
        <v>9</v>
      </c>
    </row>
    <row r="17" spans="1:9" ht="12.75" customHeight="1" x14ac:dyDescent="0.25">
      <c r="A17" s="42">
        <v>10</v>
      </c>
      <c r="B17" s="270">
        <v>209297</v>
      </c>
      <c r="C17" s="260">
        <v>217330</v>
      </c>
      <c r="D17" s="260">
        <v>228830</v>
      </c>
      <c r="E17" s="41" t="s">
        <v>13</v>
      </c>
      <c r="F17" s="260">
        <v>242100</v>
      </c>
      <c r="G17" s="260">
        <v>242100</v>
      </c>
      <c r="H17" s="260"/>
      <c r="I17" s="42">
        <v>10</v>
      </c>
    </row>
    <row r="18" spans="1:9" ht="12.75" customHeight="1" thickBot="1" x14ac:dyDescent="0.3">
      <c r="A18" s="47">
        <v>11</v>
      </c>
      <c r="B18" s="271"/>
      <c r="C18" s="268"/>
      <c r="D18" s="268"/>
      <c r="E18" s="46" t="s">
        <v>14</v>
      </c>
      <c r="F18" s="268"/>
      <c r="G18" s="268"/>
      <c r="H18" s="268"/>
      <c r="I18" s="47">
        <v>11</v>
      </c>
    </row>
    <row r="19" spans="1:9" ht="21.75" customHeight="1" thickBot="1" x14ac:dyDescent="0.3">
      <c r="A19" s="55">
        <v>12</v>
      </c>
      <c r="B19" s="272">
        <f>SUM(B16:B18)</f>
        <v>310297</v>
      </c>
      <c r="C19" s="263">
        <f>SUM(C16:C18)</f>
        <v>224830</v>
      </c>
      <c r="D19" s="263">
        <f>SUM(D16:D18)</f>
        <v>296330</v>
      </c>
      <c r="E19" s="10" t="s">
        <v>15</v>
      </c>
      <c r="F19" s="263">
        <v>311100</v>
      </c>
      <c r="G19" s="263">
        <v>311100</v>
      </c>
      <c r="H19" s="263"/>
      <c r="I19" s="48">
        <v>12</v>
      </c>
    </row>
    <row r="20" spans="1:9" ht="12.75" customHeight="1" x14ac:dyDescent="0.25">
      <c r="A20" s="51" t="s">
        <v>10</v>
      </c>
      <c r="B20" s="264"/>
      <c r="C20" s="358"/>
      <c r="D20" s="264"/>
      <c r="E20" s="50" t="s">
        <v>71</v>
      </c>
      <c r="F20" s="264"/>
      <c r="G20" s="264"/>
      <c r="H20" s="264"/>
      <c r="I20" s="51" t="s">
        <v>10</v>
      </c>
    </row>
    <row r="21" spans="1:9" ht="12.75" customHeight="1" x14ac:dyDescent="0.25">
      <c r="A21" s="53">
        <v>13</v>
      </c>
      <c r="B21" s="273">
        <v>222167</v>
      </c>
      <c r="C21" s="265">
        <v>171330</v>
      </c>
      <c r="D21" s="265">
        <v>199330</v>
      </c>
      <c r="E21" s="52" t="s">
        <v>139</v>
      </c>
      <c r="F21" s="265">
        <v>215000</v>
      </c>
      <c r="G21" s="265">
        <v>215000</v>
      </c>
      <c r="H21" s="382">
        <v>220000</v>
      </c>
      <c r="I21" s="53">
        <v>13</v>
      </c>
    </row>
    <row r="22" spans="1:9" ht="12.75" customHeight="1" x14ac:dyDescent="0.25">
      <c r="A22" s="53">
        <v>14</v>
      </c>
      <c r="B22" s="273"/>
      <c r="C22" s="265"/>
      <c r="D22" s="265"/>
      <c r="E22" s="52"/>
      <c r="F22" s="265"/>
      <c r="G22" s="265"/>
      <c r="H22" s="265"/>
      <c r="I22" s="53">
        <v>14</v>
      </c>
    </row>
    <row r="23" spans="1:9" ht="12.75" customHeight="1" x14ac:dyDescent="0.25">
      <c r="A23" s="42">
        <v>15</v>
      </c>
      <c r="B23" s="269">
        <v>57700</v>
      </c>
      <c r="C23" s="260">
        <v>30000</v>
      </c>
      <c r="D23" s="260">
        <v>0</v>
      </c>
      <c r="E23" s="41" t="s">
        <v>179</v>
      </c>
      <c r="F23" s="260">
        <v>45000</v>
      </c>
      <c r="G23" s="260">
        <v>45000</v>
      </c>
      <c r="H23" s="364">
        <v>57100</v>
      </c>
      <c r="I23" s="42">
        <v>15</v>
      </c>
    </row>
    <row r="24" spans="1:9" ht="12.75" customHeight="1" x14ac:dyDescent="0.25">
      <c r="A24" s="42">
        <v>16</v>
      </c>
      <c r="B24" s="270">
        <v>23000</v>
      </c>
      <c r="C24" s="260">
        <v>21500</v>
      </c>
      <c r="D24" s="260">
        <v>0</v>
      </c>
      <c r="E24" s="41" t="s">
        <v>19</v>
      </c>
      <c r="F24" s="260">
        <v>22000</v>
      </c>
      <c r="G24" s="260">
        <v>22000</v>
      </c>
      <c r="H24" s="260">
        <v>22000</v>
      </c>
      <c r="I24" s="42">
        <v>16</v>
      </c>
    </row>
    <row r="25" spans="1:9" ht="12.75" customHeight="1" x14ac:dyDescent="0.25">
      <c r="A25" s="42">
        <v>17</v>
      </c>
      <c r="B25" s="385"/>
      <c r="C25" s="317"/>
      <c r="D25" s="317"/>
      <c r="E25" s="370">
        <v>17</v>
      </c>
      <c r="F25" s="317"/>
      <c r="G25" s="317"/>
      <c r="H25" s="317"/>
      <c r="I25" s="42">
        <v>17</v>
      </c>
    </row>
    <row r="26" spans="1:9" ht="12.75" customHeight="1" x14ac:dyDescent="0.25">
      <c r="A26" s="42">
        <v>18</v>
      </c>
      <c r="B26" s="270"/>
      <c r="C26" s="260"/>
      <c r="D26" s="260"/>
      <c r="E26" s="41">
        <v>18</v>
      </c>
      <c r="F26" s="260"/>
      <c r="G26" s="260"/>
      <c r="H26" s="260"/>
      <c r="I26" s="42">
        <v>18</v>
      </c>
    </row>
    <row r="27" spans="1:9" ht="12.75" customHeight="1" x14ac:dyDescent="0.25">
      <c r="A27" s="42">
        <v>19</v>
      </c>
      <c r="B27" s="270">
        <v>2000</v>
      </c>
      <c r="C27" s="260">
        <v>0</v>
      </c>
      <c r="D27" s="260">
        <v>0</v>
      </c>
      <c r="E27" s="41" t="s">
        <v>20</v>
      </c>
      <c r="F27" s="260"/>
      <c r="G27" s="260"/>
      <c r="H27" s="260"/>
      <c r="I27" s="42">
        <v>19</v>
      </c>
    </row>
    <row r="28" spans="1:9" ht="12.75" customHeight="1" x14ac:dyDescent="0.25">
      <c r="A28" s="42">
        <v>20</v>
      </c>
      <c r="B28" s="270"/>
      <c r="C28" s="260">
        <v>0</v>
      </c>
      <c r="D28" s="260">
        <v>0</v>
      </c>
      <c r="E28" s="41" t="s">
        <v>117</v>
      </c>
      <c r="F28" s="260"/>
      <c r="G28" s="260"/>
      <c r="H28" s="260"/>
      <c r="I28" s="42">
        <v>20</v>
      </c>
    </row>
    <row r="29" spans="1:9" ht="12.75" customHeight="1" x14ac:dyDescent="0.25">
      <c r="A29" s="42">
        <v>21</v>
      </c>
      <c r="B29" s="270">
        <v>1500</v>
      </c>
      <c r="C29" s="260"/>
      <c r="D29" s="260"/>
      <c r="E29" s="41" t="s">
        <v>116</v>
      </c>
      <c r="F29" s="260"/>
      <c r="G29" s="260"/>
      <c r="H29" s="260"/>
      <c r="I29" s="42">
        <v>21</v>
      </c>
    </row>
    <row r="30" spans="1:9" ht="12.75" customHeight="1" x14ac:dyDescent="0.25">
      <c r="A30" s="42">
        <v>22</v>
      </c>
      <c r="B30" s="270"/>
      <c r="C30" s="260"/>
      <c r="D30" s="260"/>
      <c r="E30" s="41">
        <v>22</v>
      </c>
      <c r="F30" s="260"/>
      <c r="G30" s="260"/>
      <c r="H30" s="260"/>
      <c r="I30" s="42">
        <v>22</v>
      </c>
    </row>
    <row r="31" spans="1:9" ht="12.75" customHeight="1" x14ac:dyDescent="0.25">
      <c r="A31" s="42">
        <v>23</v>
      </c>
      <c r="B31" s="270"/>
      <c r="C31" s="260"/>
      <c r="D31" s="260">
        <v>67000</v>
      </c>
      <c r="E31" s="41" t="s">
        <v>185</v>
      </c>
      <c r="F31" s="260">
        <v>0</v>
      </c>
      <c r="G31" s="260">
        <v>0</v>
      </c>
      <c r="H31" s="260"/>
      <c r="I31" s="42">
        <v>23</v>
      </c>
    </row>
    <row r="32" spans="1:9" ht="12.75" customHeight="1" x14ac:dyDescent="0.25">
      <c r="A32" s="42">
        <v>25</v>
      </c>
      <c r="B32" s="270"/>
      <c r="C32" s="260"/>
      <c r="D32" s="260"/>
      <c r="E32" s="41">
        <v>25</v>
      </c>
      <c r="F32" s="260"/>
      <c r="G32" s="260"/>
      <c r="H32" s="260"/>
      <c r="I32" s="42">
        <v>25</v>
      </c>
    </row>
    <row r="33" spans="1:9" ht="14.4" customHeight="1" x14ac:dyDescent="0.3">
      <c r="A33" s="42">
        <v>26</v>
      </c>
      <c r="B33" s="376">
        <f>SUM(B21:B32)</f>
        <v>306367</v>
      </c>
      <c r="C33" s="376">
        <f>SUM(C21:C32)</f>
        <v>222830</v>
      </c>
      <c r="D33" s="378">
        <f>SUM(D21:D32)</f>
        <v>266330</v>
      </c>
      <c r="E33" s="370" t="s">
        <v>247</v>
      </c>
      <c r="F33" s="371">
        <f>SUM(F21:F32)</f>
        <v>282000</v>
      </c>
      <c r="G33" s="371">
        <f>SUM(G21:G32)</f>
        <v>282000</v>
      </c>
      <c r="H33" s="381">
        <f>SUM(H21:H32)</f>
        <v>299100</v>
      </c>
      <c r="I33" s="236">
        <v>26</v>
      </c>
    </row>
    <row r="34" spans="1:9" ht="18" customHeight="1" x14ac:dyDescent="0.3">
      <c r="A34" s="236"/>
      <c r="B34" s="379"/>
      <c r="C34" s="379"/>
      <c r="D34" s="380"/>
      <c r="E34" s="370" t="s">
        <v>246</v>
      </c>
      <c r="F34" s="371">
        <v>24100</v>
      </c>
      <c r="G34" s="371">
        <v>24100</v>
      </c>
      <c r="H34" s="381">
        <v>12000</v>
      </c>
      <c r="I34" s="236"/>
    </row>
    <row r="35" spans="1:9" ht="17.399999999999999" customHeight="1" x14ac:dyDescent="0.3">
      <c r="A35" s="42">
        <v>27</v>
      </c>
      <c r="B35" s="376">
        <v>3930</v>
      </c>
      <c r="C35" s="377">
        <v>2000</v>
      </c>
      <c r="D35" s="378">
        <v>30000</v>
      </c>
      <c r="E35" s="370" t="s">
        <v>244</v>
      </c>
      <c r="F35" s="372"/>
      <c r="G35" s="372"/>
      <c r="H35" s="372"/>
      <c r="I35" s="236">
        <v>27</v>
      </c>
    </row>
    <row r="36" spans="1:9" ht="23.4" customHeight="1" thickBot="1" x14ac:dyDescent="0.35">
      <c r="A36" s="47">
        <v>28</v>
      </c>
      <c r="B36" s="376">
        <f>SUM(B33:B35)</f>
        <v>310297</v>
      </c>
      <c r="C36" s="376">
        <f>SUM(C33:C35)</f>
        <v>224830</v>
      </c>
      <c r="D36" s="378">
        <f>SUM(D33:D35)</f>
        <v>296330</v>
      </c>
      <c r="E36" s="370" t="s">
        <v>245</v>
      </c>
      <c r="F36" s="371">
        <v>311100</v>
      </c>
      <c r="G36" s="371">
        <v>311100</v>
      </c>
      <c r="H36" s="371">
        <f>SUM(H33:H35)</f>
        <v>311100</v>
      </c>
      <c r="I36" s="236">
        <v>28</v>
      </c>
    </row>
    <row r="37" spans="1:9" ht="21.75" customHeight="1" thickBot="1" x14ac:dyDescent="0.35">
      <c r="A37" s="55">
        <v>29</v>
      </c>
      <c r="B37" s="368"/>
      <c r="C37" s="368"/>
      <c r="D37" s="369"/>
      <c r="E37" s="373"/>
      <c r="F37" s="374"/>
      <c r="G37" s="374"/>
      <c r="H37" s="374"/>
      <c r="I37" s="375">
        <v>29</v>
      </c>
    </row>
    <row r="38" spans="1:9" x14ac:dyDescent="0.3">
      <c r="B38" s="383"/>
    </row>
    <row r="39" spans="1:9" ht="1.8" customHeight="1" x14ac:dyDescent="0.3">
      <c r="B39" s="383"/>
    </row>
    <row r="40" spans="1:9" x14ac:dyDescent="0.3">
      <c r="B40" s="383"/>
    </row>
    <row r="41" spans="1:9" x14ac:dyDescent="0.3">
      <c r="B41" s="384"/>
    </row>
    <row r="42" spans="1:9" ht="15.6" hidden="1" customHeight="1" x14ac:dyDescent="0.3">
      <c r="B42" s="366"/>
    </row>
    <row r="43" spans="1:9" ht="15.6" hidden="1" customHeight="1" x14ac:dyDescent="0.3">
      <c r="B43" s="367">
        <v>200216</v>
      </c>
    </row>
  </sheetData>
  <mergeCells count="13">
    <mergeCell ref="I3:I6"/>
    <mergeCell ref="B4:C4"/>
    <mergeCell ref="F4:F6"/>
    <mergeCell ref="G4:G6"/>
    <mergeCell ref="H4:H6"/>
    <mergeCell ref="A1:B1"/>
    <mergeCell ref="G1:H1"/>
    <mergeCell ref="A2:B2"/>
    <mergeCell ref="G2:H2"/>
    <mergeCell ref="A3:A6"/>
    <mergeCell ref="B3:D3"/>
    <mergeCell ref="E3:E6"/>
    <mergeCell ref="F3:H3"/>
  </mergeCells>
  <pageMargins left="0.2" right="0.2" top="0.75" bottom="0.45" header="0.3" footer="0.3"/>
  <pageSetup orientation="landscape" r:id="rId1"/>
  <headerFooter>
    <oddHeader>&amp;LPage 6&amp;C&amp;"Arial,Bold"&amp;16&amp;KFF0000Seal Rock Fire District&amp;14
FY 2024-2025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91C29-1C90-44E9-812C-D46639F0AA87}">
  <dimension ref="A1:I39"/>
  <sheetViews>
    <sheetView tabSelected="1" view="pageLayout" topLeftCell="A12" zoomScaleNormal="100" workbookViewId="0">
      <selection activeCell="H13" sqref="H13:H39"/>
    </sheetView>
  </sheetViews>
  <sheetFormatPr defaultRowHeight="13.2" x14ac:dyDescent="0.25"/>
  <cols>
    <col min="1" max="1" width="3.21875" customWidth="1"/>
    <col min="2" max="2" width="14.44140625" customWidth="1"/>
    <col min="3" max="4" width="12.77734375" customWidth="1"/>
    <col min="5" max="5" width="35" customWidth="1"/>
    <col min="6" max="6" width="13" customWidth="1"/>
    <col min="7" max="7" width="13.5546875" customWidth="1"/>
    <col min="8" max="8" width="14.44140625" customWidth="1"/>
    <col min="9" max="9" width="4.21875" customWidth="1"/>
  </cols>
  <sheetData>
    <row r="1" spans="1:9" ht="13.8" x14ac:dyDescent="0.25">
      <c r="A1" s="449" t="s">
        <v>150</v>
      </c>
      <c r="B1" s="450"/>
      <c r="C1" s="75"/>
      <c r="D1" s="75"/>
      <c r="I1" t="s">
        <v>10</v>
      </c>
    </row>
    <row r="2" spans="1:9" ht="13.8" x14ac:dyDescent="0.25">
      <c r="A2" s="449" t="s">
        <v>24</v>
      </c>
      <c r="B2" s="450"/>
      <c r="C2" s="75"/>
      <c r="D2" s="75"/>
      <c r="E2" s="195" t="s">
        <v>151</v>
      </c>
      <c r="F2" s="448" t="s">
        <v>152</v>
      </c>
      <c r="G2" s="450"/>
      <c r="H2" s="450"/>
      <c r="I2" s="450"/>
    </row>
    <row r="3" spans="1:9" ht="13.8" x14ac:dyDescent="0.25">
      <c r="A3" s="448" t="s">
        <v>153</v>
      </c>
      <c r="B3" s="448"/>
      <c r="C3" s="448"/>
      <c r="D3" s="448"/>
      <c r="E3" s="195" t="s">
        <v>2</v>
      </c>
      <c r="F3" s="448" t="s">
        <v>154</v>
      </c>
      <c r="G3" s="448"/>
      <c r="H3" s="448"/>
      <c r="I3" s="448"/>
    </row>
    <row r="4" spans="1:9" x14ac:dyDescent="0.25">
      <c r="A4" s="447" t="s">
        <v>182</v>
      </c>
      <c r="B4" s="448"/>
      <c r="C4" s="448"/>
      <c r="D4" s="448"/>
      <c r="F4" s="448" t="s">
        <v>168</v>
      </c>
      <c r="G4" s="448"/>
      <c r="H4" s="448"/>
      <c r="I4" s="448"/>
    </row>
    <row r="5" spans="1:9" ht="13.8" x14ac:dyDescent="0.25">
      <c r="A5" s="451"/>
      <c r="B5" s="451"/>
      <c r="C5" s="451"/>
      <c r="D5" s="451"/>
      <c r="E5" s="195"/>
      <c r="F5" s="447" t="s">
        <v>167</v>
      </c>
      <c r="G5" s="448"/>
      <c r="H5" s="448"/>
      <c r="I5" s="448"/>
    </row>
    <row r="6" spans="1:9" x14ac:dyDescent="0.25">
      <c r="A6" s="451"/>
      <c r="B6" s="451"/>
      <c r="C6" s="451"/>
      <c r="D6" s="451"/>
      <c r="E6" s="196" t="s">
        <v>166</v>
      </c>
      <c r="F6" s="387" t="s">
        <v>10</v>
      </c>
      <c r="G6" s="387"/>
      <c r="H6" s="387"/>
      <c r="I6" s="387"/>
    </row>
    <row r="7" spans="1:9" x14ac:dyDescent="0.25">
      <c r="A7" s="452"/>
      <c r="B7" s="455" t="s">
        <v>3</v>
      </c>
      <c r="C7" s="456"/>
      <c r="D7" s="457"/>
      <c r="E7" s="197"/>
      <c r="F7" s="455" t="s">
        <v>237</v>
      </c>
      <c r="G7" s="456"/>
      <c r="H7" s="457"/>
      <c r="I7" s="452"/>
    </row>
    <row r="8" spans="1:9" x14ac:dyDescent="0.25">
      <c r="A8" s="453"/>
      <c r="B8" s="458" t="s">
        <v>5</v>
      </c>
      <c r="C8" s="459"/>
      <c r="D8" s="198" t="s">
        <v>41</v>
      </c>
      <c r="E8" s="199" t="s">
        <v>155</v>
      </c>
      <c r="F8" s="198" t="s">
        <v>156</v>
      </c>
      <c r="G8" s="198" t="s">
        <v>46</v>
      </c>
      <c r="H8" s="198" t="s">
        <v>47</v>
      </c>
      <c r="I8" s="453"/>
    </row>
    <row r="9" spans="1:9" x14ac:dyDescent="0.25">
      <c r="A9" s="453"/>
      <c r="B9" s="198" t="s">
        <v>42</v>
      </c>
      <c r="C9" s="198" t="s">
        <v>43</v>
      </c>
      <c r="D9" s="200" t="s">
        <v>44</v>
      </c>
      <c r="E9" s="199" t="s">
        <v>2</v>
      </c>
      <c r="F9" s="200" t="s">
        <v>48</v>
      </c>
      <c r="G9" s="200" t="s">
        <v>49</v>
      </c>
      <c r="H9" s="200" t="s">
        <v>50</v>
      </c>
      <c r="I9" s="453"/>
    </row>
    <row r="10" spans="1:9" x14ac:dyDescent="0.25">
      <c r="A10" s="454"/>
      <c r="B10" s="201" t="s">
        <v>240</v>
      </c>
      <c r="C10" s="202" t="s">
        <v>239</v>
      </c>
      <c r="D10" s="202" t="s">
        <v>238</v>
      </c>
      <c r="E10" s="203"/>
      <c r="F10" s="204"/>
      <c r="G10" s="204"/>
      <c r="H10" s="204"/>
      <c r="I10" s="454"/>
    </row>
    <row r="11" spans="1:9" x14ac:dyDescent="0.25">
      <c r="A11" s="205"/>
      <c r="B11" s="206"/>
      <c r="D11" s="206"/>
      <c r="E11" s="350" t="s">
        <v>157</v>
      </c>
      <c r="F11" s="207"/>
      <c r="G11" s="207"/>
      <c r="H11" s="207"/>
      <c r="I11" s="205"/>
    </row>
    <row r="12" spans="1:9" x14ac:dyDescent="0.25">
      <c r="A12" s="208"/>
      <c r="B12" s="209"/>
      <c r="C12" s="209"/>
      <c r="D12" s="209"/>
      <c r="E12" s="210" t="s">
        <v>158</v>
      </c>
      <c r="F12" s="211"/>
      <c r="G12" s="211"/>
      <c r="H12" s="211"/>
      <c r="I12" s="208"/>
    </row>
    <row r="13" spans="1:9" x14ac:dyDescent="0.25">
      <c r="A13" s="206">
        <v>1</v>
      </c>
      <c r="B13" s="260">
        <v>178617</v>
      </c>
      <c r="C13" s="258">
        <v>111000</v>
      </c>
      <c r="D13" s="258">
        <v>80000</v>
      </c>
      <c r="E13" s="210" t="s">
        <v>159</v>
      </c>
      <c r="F13" s="258">
        <v>67000</v>
      </c>
      <c r="G13" s="258">
        <v>67000</v>
      </c>
      <c r="H13" s="258">
        <v>67000</v>
      </c>
      <c r="I13" s="206">
        <v>1</v>
      </c>
    </row>
    <row r="14" spans="1:9" x14ac:dyDescent="0.25">
      <c r="A14" s="206">
        <v>2</v>
      </c>
      <c r="B14" s="260"/>
      <c r="C14" s="259"/>
      <c r="D14" s="259"/>
      <c r="E14" s="210" t="s">
        <v>160</v>
      </c>
      <c r="F14" s="259"/>
      <c r="G14" s="259"/>
      <c r="H14" s="259"/>
      <c r="I14" s="206">
        <v>2</v>
      </c>
    </row>
    <row r="15" spans="1:9" x14ac:dyDescent="0.25">
      <c r="A15" s="206">
        <v>3</v>
      </c>
      <c r="B15" s="261">
        <v>3000</v>
      </c>
      <c r="C15" s="259"/>
      <c r="D15" s="259"/>
      <c r="E15" s="210" t="s">
        <v>11</v>
      </c>
      <c r="F15" s="259"/>
      <c r="G15" s="259"/>
      <c r="H15" s="259"/>
      <c r="I15" s="206">
        <v>3</v>
      </c>
    </row>
    <row r="16" spans="1:9" x14ac:dyDescent="0.25">
      <c r="A16" s="206">
        <v>4</v>
      </c>
      <c r="B16" s="260"/>
      <c r="C16" s="259"/>
      <c r="D16" s="259"/>
      <c r="E16" s="210" t="s">
        <v>161</v>
      </c>
      <c r="F16" s="259"/>
      <c r="G16" s="259"/>
      <c r="H16" s="259"/>
      <c r="I16" s="206">
        <v>4</v>
      </c>
    </row>
    <row r="17" spans="1:9" x14ac:dyDescent="0.25">
      <c r="A17" s="206">
        <v>5</v>
      </c>
      <c r="B17" s="262">
        <v>60000</v>
      </c>
      <c r="C17" s="259"/>
      <c r="D17" s="259">
        <v>45000</v>
      </c>
      <c r="E17" s="210" t="s">
        <v>162</v>
      </c>
      <c r="F17" s="259">
        <v>35000</v>
      </c>
      <c r="G17" s="259">
        <v>35000</v>
      </c>
      <c r="H17" s="259">
        <v>35000</v>
      </c>
      <c r="I17" s="206">
        <v>5</v>
      </c>
    </row>
    <row r="18" spans="1:9" x14ac:dyDescent="0.25">
      <c r="A18" s="206">
        <v>6</v>
      </c>
      <c r="B18" s="260"/>
      <c r="C18" s="259"/>
      <c r="D18" s="259"/>
      <c r="E18" s="210" t="s">
        <v>163</v>
      </c>
      <c r="F18" s="259"/>
      <c r="G18" s="259"/>
      <c r="H18" s="259"/>
      <c r="I18" s="206">
        <v>6</v>
      </c>
    </row>
    <row r="19" spans="1:9" x14ac:dyDescent="0.25">
      <c r="A19" s="206">
        <v>7</v>
      </c>
      <c r="B19" s="260"/>
      <c r="C19" s="259">
        <v>25000</v>
      </c>
      <c r="D19" s="259">
        <v>25000</v>
      </c>
      <c r="E19" s="210" t="s">
        <v>173</v>
      </c>
      <c r="F19" s="259"/>
      <c r="G19" s="259"/>
      <c r="H19" s="259"/>
      <c r="I19" s="206">
        <v>7</v>
      </c>
    </row>
    <row r="20" spans="1:9" ht="13.8" thickBot="1" x14ac:dyDescent="0.3">
      <c r="A20" s="206">
        <v>8</v>
      </c>
      <c r="B20" s="260"/>
      <c r="C20" s="259"/>
      <c r="D20" s="259">
        <v>250000</v>
      </c>
      <c r="E20" s="210" t="s">
        <v>222</v>
      </c>
      <c r="F20" s="259"/>
      <c r="G20" s="259"/>
      <c r="H20" s="259"/>
      <c r="I20" s="206">
        <v>8</v>
      </c>
    </row>
    <row r="21" spans="1:9" ht="13.8" thickBot="1" x14ac:dyDescent="0.3">
      <c r="A21" s="206">
        <v>9</v>
      </c>
      <c r="B21" s="263">
        <f>SUM(B13:B20)</f>
        <v>241617</v>
      </c>
      <c r="C21" s="259"/>
      <c r="D21" s="259"/>
      <c r="E21" s="210"/>
      <c r="F21" s="259"/>
      <c r="G21" s="259"/>
      <c r="H21" s="259"/>
      <c r="I21" s="206">
        <v>9</v>
      </c>
    </row>
    <row r="22" spans="1:9" x14ac:dyDescent="0.25">
      <c r="A22" s="206">
        <v>10</v>
      </c>
      <c r="B22" s="264"/>
      <c r="C22" s="259"/>
      <c r="D22" s="259"/>
      <c r="E22" s="210"/>
      <c r="F22" s="259"/>
      <c r="G22" s="259"/>
      <c r="H22" s="259"/>
      <c r="I22" s="206">
        <v>10</v>
      </c>
    </row>
    <row r="23" spans="1:9" x14ac:dyDescent="0.25">
      <c r="A23" s="206">
        <v>11</v>
      </c>
      <c r="B23" s="265"/>
      <c r="C23" s="259">
        <f>SUM(C12:C22)</f>
        <v>136000</v>
      </c>
      <c r="D23" s="259">
        <f>SUM(D12:D22)</f>
        <v>400000</v>
      </c>
      <c r="E23" s="212" t="s">
        <v>15</v>
      </c>
      <c r="F23" s="259">
        <f>SUM(F13:F22)</f>
        <v>102000</v>
      </c>
      <c r="G23" s="259">
        <f>SUM(G13:G22)</f>
        <v>102000</v>
      </c>
      <c r="H23" s="259">
        <f>SUM(H13:H22)</f>
        <v>102000</v>
      </c>
      <c r="I23" s="206">
        <v>11</v>
      </c>
    </row>
    <row r="24" spans="1:9" x14ac:dyDescent="0.25">
      <c r="A24" s="206">
        <v>12</v>
      </c>
      <c r="B24" s="360"/>
      <c r="C24" s="361"/>
      <c r="D24" s="361"/>
      <c r="E24" s="362"/>
      <c r="F24" s="361"/>
      <c r="G24" s="361"/>
      <c r="H24" s="361"/>
      <c r="I24" s="363">
        <v>12</v>
      </c>
    </row>
    <row r="25" spans="1:9" x14ac:dyDescent="0.25">
      <c r="A25" s="208"/>
      <c r="B25" s="261">
        <v>5000</v>
      </c>
      <c r="C25" s="259"/>
      <c r="D25" s="259"/>
      <c r="E25" s="350" t="s">
        <v>70</v>
      </c>
      <c r="F25" s="259"/>
      <c r="G25" s="259"/>
      <c r="H25" s="259"/>
      <c r="I25" s="208"/>
    </row>
    <row r="26" spans="1:9" x14ac:dyDescent="0.25">
      <c r="A26" s="206">
        <v>1</v>
      </c>
      <c r="B26" s="261">
        <v>31600</v>
      </c>
      <c r="C26" s="259">
        <v>31000</v>
      </c>
      <c r="D26" s="259">
        <v>31000</v>
      </c>
      <c r="E26" s="210" t="s">
        <v>221</v>
      </c>
      <c r="F26" s="259">
        <v>30000</v>
      </c>
      <c r="G26" s="259">
        <v>30000</v>
      </c>
      <c r="H26" s="259">
        <v>30000</v>
      </c>
      <c r="I26" s="206">
        <v>1</v>
      </c>
    </row>
    <row r="27" spans="1:9" x14ac:dyDescent="0.25">
      <c r="A27" s="206">
        <v>2</v>
      </c>
      <c r="B27" s="261">
        <v>100</v>
      </c>
      <c r="C27" s="259">
        <v>25000</v>
      </c>
      <c r="D27" s="259">
        <v>0</v>
      </c>
      <c r="E27" s="210" t="s">
        <v>228</v>
      </c>
      <c r="F27" s="259"/>
      <c r="G27" s="259"/>
      <c r="H27" s="259"/>
      <c r="I27" s="206">
        <v>2</v>
      </c>
    </row>
    <row r="28" spans="1:9" x14ac:dyDescent="0.25">
      <c r="A28" s="206">
        <v>3</v>
      </c>
      <c r="B28" s="260"/>
      <c r="C28" s="259"/>
      <c r="D28" s="259"/>
      <c r="E28" s="210">
        <v>3</v>
      </c>
      <c r="F28" s="259"/>
      <c r="G28" s="259"/>
      <c r="H28" s="259"/>
      <c r="I28" s="206">
        <v>3</v>
      </c>
    </row>
    <row r="29" spans="1:9" x14ac:dyDescent="0.25">
      <c r="A29" s="206">
        <v>4</v>
      </c>
      <c r="B29" s="260"/>
      <c r="C29" s="259"/>
      <c r="D29" s="259">
        <v>32000</v>
      </c>
      <c r="E29" s="210" t="s">
        <v>220</v>
      </c>
      <c r="F29" s="259">
        <v>31000</v>
      </c>
      <c r="G29" s="259">
        <v>31000</v>
      </c>
      <c r="H29" s="259">
        <v>31000</v>
      </c>
      <c r="I29" s="206">
        <v>4</v>
      </c>
    </row>
    <row r="30" spans="1:9" x14ac:dyDescent="0.25">
      <c r="A30" s="206">
        <v>5</v>
      </c>
      <c r="B30" s="260"/>
      <c r="C30" s="259"/>
      <c r="D30" s="259">
        <v>250000</v>
      </c>
      <c r="E30" s="210" t="s">
        <v>223</v>
      </c>
      <c r="F30" s="259"/>
      <c r="G30" s="259"/>
      <c r="H30" s="259"/>
      <c r="I30" s="206">
        <v>5</v>
      </c>
    </row>
    <row r="31" spans="1:9" x14ac:dyDescent="0.25">
      <c r="A31" s="206">
        <v>6</v>
      </c>
      <c r="B31" s="260"/>
      <c r="C31" s="259"/>
      <c r="D31" s="259"/>
      <c r="E31" s="210">
        <v>6</v>
      </c>
      <c r="F31" s="259"/>
      <c r="G31" s="259"/>
      <c r="H31" s="259"/>
      <c r="I31" s="206">
        <v>6</v>
      </c>
    </row>
    <row r="32" spans="1:9" x14ac:dyDescent="0.25">
      <c r="A32" s="206">
        <v>7</v>
      </c>
      <c r="B32" s="260"/>
      <c r="C32" s="259"/>
      <c r="D32" s="259"/>
      <c r="E32" s="210">
        <v>7</v>
      </c>
      <c r="F32" s="259"/>
      <c r="G32" s="259"/>
      <c r="H32" s="259"/>
      <c r="I32" s="206">
        <v>7</v>
      </c>
    </row>
    <row r="33" spans="1:9" x14ac:dyDescent="0.25">
      <c r="A33" s="206">
        <v>8</v>
      </c>
      <c r="B33" s="260"/>
      <c r="C33" s="259"/>
      <c r="D33" s="259"/>
      <c r="E33" s="210">
        <v>8</v>
      </c>
      <c r="F33" s="259"/>
      <c r="G33" s="259"/>
      <c r="H33" s="259"/>
      <c r="I33" s="206">
        <v>8</v>
      </c>
    </row>
    <row r="34" spans="1:9" x14ac:dyDescent="0.25">
      <c r="A34" s="206">
        <v>9</v>
      </c>
      <c r="B34" s="260"/>
      <c r="C34" s="259"/>
      <c r="D34" s="259"/>
      <c r="E34" s="210">
        <v>9</v>
      </c>
      <c r="F34" s="259"/>
      <c r="G34" s="259"/>
      <c r="H34" s="259"/>
      <c r="I34" s="206">
        <v>9</v>
      </c>
    </row>
    <row r="35" spans="1:9" x14ac:dyDescent="0.25">
      <c r="A35" s="206">
        <v>13</v>
      </c>
      <c r="B35" s="260"/>
      <c r="C35" s="259"/>
      <c r="D35" s="259"/>
      <c r="E35" s="210">
        <v>13</v>
      </c>
      <c r="F35" s="259"/>
      <c r="G35" s="259"/>
      <c r="H35" s="259"/>
      <c r="I35" s="206">
        <v>13</v>
      </c>
    </row>
    <row r="36" spans="1:9" x14ac:dyDescent="0.25">
      <c r="A36" s="206">
        <v>14</v>
      </c>
      <c r="B36" s="260">
        <f>SUM(B23:B35)</f>
        <v>36700</v>
      </c>
      <c r="C36" s="259"/>
      <c r="D36" s="259"/>
      <c r="E36" s="210">
        <v>14</v>
      </c>
      <c r="F36" s="259"/>
      <c r="G36" s="259"/>
      <c r="H36" s="259"/>
      <c r="I36" s="206">
        <v>14</v>
      </c>
    </row>
    <row r="37" spans="1:9" x14ac:dyDescent="0.25">
      <c r="A37" s="206">
        <v>15</v>
      </c>
      <c r="B37" s="266"/>
      <c r="C37" s="259"/>
      <c r="D37" s="259"/>
      <c r="E37" s="210">
        <v>15</v>
      </c>
      <c r="F37" s="259"/>
      <c r="G37" s="259"/>
      <c r="H37" s="259"/>
      <c r="I37" s="206">
        <v>15</v>
      </c>
    </row>
    <row r="38" spans="1:9" ht="13.8" thickBot="1" x14ac:dyDescent="0.3">
      <c r="A38" s="206">
        <v>16</v>
      </c>
      <c r="B38" s="267">
        <f>B21-B36</f>
        <v>204917</v>
      </c>
      <c r="C38" s="259">
        <v>80000</v>
      </c>
      <c r="D38" s="259">
        <v>87000</v>
      </c>
      <c r="E38" s="210" t="s">
        <v>164</v>
      </c>
      <c r="F38" s="259">
        <v>41000</v>
      </c>
      <c r="G38" s="259">
        <v>41000</v>
      </c>
      <c r="H38" s="259">
        <v>41000</v>
      </c>
      <c r="I38" s="206">
        <v>16</v>
      </c>
    </row>
    <row r="39" spans="1:9" ht="13.8" thickBot="1" x14ac:dyDescent="0.3">
      <c r="A39" s="206">
        <v>17</v>
      </c>
      <c r="B39" s="263">
        <f>SUM(B36:B38)</f>
        <v>241617</v>
      </c>
      <c r="C39" s="259">
        <f>SUM(C26:C38)</f>
        <v>136000</v>
      </c>
      <c r="D39" s="259">
        <f>SUM(D26:D38)</f>
        <v>400000</v>
      </c>
      <c r="E39" s="212" t="s">
        <v>165</v>
      </c>
      <c r="F39" s="259">
        <f>SUM(F26:F38)</f>
        <v>102000</v>
      </c>
      <c r="G39" s="259">
        <f>SUM(G26:G38)</f>
        <v>102000</v>
      </c>
      <c r="H39" s="259">
        <f>SUM(H26:H38)</f>
        <v>102000</v>
      </c>
      <c r="I39" s="206">
        <v>17</v>
      </c>
    </row>
  </sheetData>
  <mergeCells count="16">
    <mergeCell ref="A5:D5"/>
    <mergeCell ref="F5:I5"/>
    <mergeCell ref="A6:D6"/>
    <mergeCell ref="F6:I6"/>
    <mergeCell ref="A7:A10"/>
    <mergeCell ref="B7:D7"/>
    <mergeCell ref="F7:H7"/>
    <mergeCell ref="I7:I10"/>
    <mergeCell ref="B8:C8"/>
    <mergeCell ref="A4:D4"/>
    <mergeCell ref="F4:I4"/>
    <mergeCell ref="A1:B1"/>
    <mergeCell ref="A2:B2"/>
    <mergeCell ref="F2:I2"/>
    <mergeCell ref="A3:D3"/>
    <mergeCell ref="F3:I3"/>
  </mergeCells>
  <pageMargins left="0.7" right="0.7" top="0.75" bottom="0.75" header="0.3" footer="0.3"/>
  <pageSetup orientation="landscape" r:id="rId1"/>
  <headerFooter>
    <oddHeader xml:space="preserve">&amp;LPG 7&amp;C&amp;16&amp;KFF0000Seal Rock Fire District
FY 24-25 budget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workbookViewId="0">
      <selection activeCell="D19" sqref="D19"/>
    </sheetView>
  </sheetViews>
  <sheetFormatPr defaultColWidth="8.6640625" defaultRowHeight="13.2" x14ac:dyDescent="0.25"/>
  <cols>
    <col min="1" max="1" width="35.5546875" customWidth="1"/>
    <col min="2" max="2" width="25.88671875" customWidth="1"/>
    <col min="3" max="4" width="26.5546875" customWidth="1"/>
    <col min="5" max="5" width="26.6640625" customWidth="1"/>
    <col min="6" max="7" width="12" bestFit="1" customWidth="1"/>
    <col min="8" max="8" width="11.44140625" style="86" bestFit="1" customWidth="1"/>
  </cols>
  <sheetData>
    <row r="1" spans="1:5" ht="22.5" customHeight="1" thickBot="1" x14ac:dyDescent="0.4">
      <c r="A1" s="85"/>
      <c r="B1" s="526" t="s">
        <v>74</v>
      </c>
      <c r="C1" s="526"/>
      <c r="D1" s="526"/>
      <c r="E1" s="526"/>
    </row>
    <row r="2" spans="1:5" ht="13.5" customHeight="1" thickTop="1" x14ac:dyDescent="0.25">
      <c r="A2" s="87"/>
      <c r="E2" s="88"/>
    </row>
    <row r="3" spans="1:5" x14ac:dyDescent="0.25">
      <c r="A3" s="89"/>
      <c r="E3" s="90"/>
    </row>
    <row r="4" spans="1:5" x14ac:dyDescent="0.25">
      <c r="A4" s="89"/>
      <c r="E4" s="90"/>
    </row>
    <row r="5" spans="1:5" x14ac:dyDescent="0.25">
      <c r="A5" s="89"/>
      <c r="E5" s="90"/>
    </row>
    <row r="6" spans="1:5" x14ac:dyDescent="0.25">
      <c r="A6" s="89"/>
      <c r="E6" s="90"/>
    </row>
    <row r="7" spans="1:5" x14ac:dyDescent="0.25">
      <c r="A7" s="89"/>
      <c r="E7" s="90"/>
    </row>
    <row r="8" spans="1:5" x14ac:dyDescent="0.25">
      <c r="A8" s="89"/>
      <c r="E8" s="90"/>
    </row>
    <row r="9" spans="1:5" ht="25.5" customHeight="1" thickBot="1" x14ac:dyDescent="0.3">
      <c r="A9" s="527" t="s">
        <v>113</v>
      </c>
      <c r="B9" s="528"/>
      <c r="C9" s="137" t="s">
        <v>114</v>
      </c>
      <c r="D9" s="528" t="s">
        <v>115</v>
      </c>
      <c r="E9" s="529"/>
    </row>
    <row r="10" spans="1:5" ht="13.5" customHeight="1" thickBot="1" x14ac:dyDescent="0.3">
      <c r="A10" s="498"/>
      <c r="B10" s="498"/>
      <c r="C10" s="498"/>
      <c r="D10" s="498"/>
      <c r="E10" s="498"/>
    </row>
    <row r="11" spans="1:5" x14ac:dyDescent="0.25">
      <c r="A11" s="530" t="s">
        <v>75</v>
      </c>
      <c r="B11" s="531"/>
      <c r="C11" s="531"/>
      <c r="D11" s="531"/>
      <c r="E11" s="532"/>
    </row>
    <row r="12" spans="1:5" x14ac:dyDescent="0.25">
      <c r="A12" s="142"/>
      <c r="B12" s="143"/>
      <c r="C12" s="143"/>
      <c r="D12" s="143"/>
      <c r="E12" s="146" t="s">
        <v>49</v>
      </c>
    </row>
    <row r="13" spans="1:5" x14ac:dyDescent="0.25">
      <c r="A13" s="533" t="s">
        <v>76</v>
      </c>
      <c r="B13" s="534"/>
      <c r="C13" s="91" t="s">
        <v>77</v>
      </c>
      <c r="D13" s="144" t="s">
        <v>41</v>
      </c>
      <c r="E13" s="147" t="s">
        <v>78</v>
      </c>
    </row>
    <row r="14" spans="1:5" ht="15.75" customHeight="1" x14ac:dyDescent="0.25">
      <c r="A14" s="490"/>
      <c r="B14" s="491"/>
      <c r="C14" s="92" t="s">
        <v>142</v>
      </c>
      <c r="D14" s="145" t="s">
        <v>141</v>
      </c>
      <c r="E14" s="148" t="s">
        <v>140</v>
      </c>
    </row>
    <row r="15" spans="1:5" ht="13.5" customHeight="1" x14ac:dyDescent="0.25">
      <c r="A15" s="535" t="s">
        <v>122</v>
      </c>
      <c r="B15" s="536"/>
      <c r="C15" s="93" t="e">
        <f>'LB10 CHIEF'!C10+'LB10 FF'!C8+#REF!+'GEN fund revenue'!B9</f>
        <v>#REF!</v>
      </c>
      <c r="D15" s="94" t="e">
        <f>'LB10 CHIEF'!D10+'LB10 FF'!D8+#REF!+'GEN fund revenue'!C9</f>
        <v>#REF!</v>
      </c>
      <c r="E15" s="94" t="e">
        <f>'LB10 CHIEF'!G10+'LB10 FF'!G8+#REF!+'GEN fund revenue'!F9</f>
        <v>#REF!</v>
      </c>
    </row>
    <row r="16" spans="1:5" ht="13.5" customHeight="1" x14ac:dyDescent="0.25">
      <c r="A16" s="517" t="s">
        <v>79</v>
      </c>
      <c r="B16" s="518"/>
      <c r="C16" s="93"/>
      <c r="D16" s="94"/>
      <c r="E16" s="94"/>
    </row>
    <row r="17" spans="1:7" x14ac:dyDescent="0.25">
      <c r="A17" s="524" t="s">
        <v>80</v>
      </c>
      <c r="B17" s="525"/>
      <c r="C17" s="93"/>
      <c r="D17" s="94"/>
      <c r="E17" s="94"/>
    </row>
    <row r="18" spans="1:7" ht="14.25" customHeight="1" x14ac:dyDescent="0.25">
      <c r="A18" s="517" t="s">
        <v>81</v>
      </c>
      <c r="B18" s="518"/>
      <c r="C18" s="93"/>
      <c r="D18" s="94"/>
      <c r="E18" s="94"/>
    </row>
    <row r="19" spans="1:7" ht="14.25" customHeight="1" x14ac:dyDescent="0.25">
      <c r="A19" s="524" t="s">
        <v>82</v>
      </c>
      <c r="B19" s="525"/>
      <c r="C19" s="93" t="e">
        <f>'LB10 FF'!C12+#REF!</f>
        <v>#REF!</v>
      </c>
      <c r="D19" s="94" t="e">
        <f>'LB10 FF'!D12+#REF!</f>
        <v>#REF!</v>
      </c>
      <c r="E19" s="94" t="e">
        <f>'LB10 FF'!G12+#REF!</f>
        <v>#REF!</v>
      </c>
    </row>
    <row r="20" spans="1:7" x14ac:dyDescent="0.25">
      <c r="A20" s="517" t="s">
        <v>83</v>
      </c>
      <c r="B20" s="518"/>
      <c r="C20" s="93" t="e">
        <f>'LB10 CHIEF'!C11+'LB10 FF'!C10+#REF!+'GEN fund revenue'!B11+'GEN fund revenue'!B12+'GEN fund revenue'!B15+'GEN fund revenue'!B16+'GEN fund revenue'!B17+'GEN fund revenue'!B18+'GEN fund revenue'!B19+'GEN fund revenue'!B20+'GEN fund revenue'!B21</f>
        <v>#REF!</v>
      </c>
      <c r="D20" s="94" t="e">
        <f>'LB10 CHIEF'!D11+'LB10 FF'!D10+#REF!+'GEN fund revenue'!C11+'GEN fund revenue'!C12+'GEN fund revenue'!C15+'GEN fund revenue'!C16+'GEN fund revenue'!C17+'GEN fund revenue'!C18+'GEN fund revenue'!C19+'GEN fund revenue'!C20+'GEN fund revenue'!C21</f>
        <v>#REF!</v>
      </c>
      <c r="E20" s="94" t="e">
        <f>'LB10 CHIEF'!G11+'LB10 FF'!G10+#REF!+'GEN fund revenue'!F11+'GEN fund revenue'!F12+'GEN fund revenue'!F15+'GEN fund revenue'!F16+'GEN fund revenue'!F17+'GEN fund revenue'!F18+'GEN fund revenue'!F19+'GEN fund revenue'!F20+'GEN fund revenue'!F21</f>
        <v>#REF!</v>
      </c>
    </row>
    <row r="21" spans="1:7" ht="14.25" customHeight="1" thickBot="1" x14ac:dyDescent="0.3">
      <c r="A21" s="519" t="s">
        <v>84</v>
      </c>
      <c r="B21" s="520"/>
      <c r="C21" s="95">
        <f>'LB10 CHIEF'!C19+'LB10 FF'!C18+'GEN fund revenue'!B39</f>
        <v>182076</v>
      </c>
      <c r="D21" s="96">
        <f>'LB10 CHIEF'!D18+'LB10 FF'!D17+'GEN fund revenue'!C38</f>
        <v>480575</v>
      </c>
      <c r="E21" s="96">
        <f>'LB10 CHIEF'!G18+'LB10 FF'!G17+'GEN fund revenue'!F38</f>
        <v>516873</v>
      </c>
    </row>
    <row r="22" spans="1:7" ht="14.25" customHeight="1" thickTop="1" thickBot="1" x14ac:dyDescent="0.3">
      <c r="A22" s="521" t="s">
        <v>85</v>
      </c>
      <c r="B22" s="522"/>
      <c r="C22" s="97" t="e">
        <f>SUM(C15:C21)</f>
        <v>#REF!</v>
      </c>
      <c r="D22" s="97" t="e">
        <f>SUM(D15:D21)</f>
        <v>#REF!</v>
      </c>
      <c r="E22" s="97" t="e">
        <f>SUM(E15:E21)</f>
        <v>#REF!</v>
      </c>
      <c r="G22" s="98"/>
    </row>
    <row r="23" spans="1:7" ht="14.25" customHeight="1" thickBot="1" x14ac:dyDescent="0.3">
      <c r="A23" s="523"/>
      <c r="B23" s="523"/>
      <c r="C23" s="523"/>
      <c r="D23" s="523"/>
      <c r="E23" s="523"/>
    </row>
    <row r="24" spans="1:7" ht="14.25" customHeight="1" x14ac:dyDescent="0.25">
      <c r="A24" s="475" t="s">
        <v>86</v>
      </c>
      <c r="B24" s="476"/>
      <c r="C24" s="476"/>
      <c r="D24" s="476"/>
      <c r="E24" s="477"/>
    </row>
    <row r="25" spans="1:7" ht="14.25" customHeight="1" x14ac:dyDescent="0.25">
      <c r="A25" s="515" t="s">
        <v>135</v>
      </c>
      <c r="B25" s="516"/>
      <c r="C25" s="99">
        <f>'LB10 CHIEF'!C22+'LB10 CHIEF'!C23+'LB10 CHIEF'!C24+'LB10 CHIEF'!C25+'LB10 CHIEF'!C26+'LB10 FF'!C21+'LB10 FF'!C23+'LB10 FF'!C24</f>
        <v>326830</v>
      </c>
      <c r="D25" s="100" t="e">
        <f>'LB10 CHIEF'!D22+'LB10 CHIEF'!D23+'LB10 CHIEF'!D24+'LB10 CHIEF'!D25+'LB10 CHIEF'!D26+'LB10 FF'!D21+'LB10 FF'!D23+'LB10 FF'!D24+' GEN. fund summary'!D10</f>
        <v>#VALUE!</v>
      </c>
      <c r="E25" s="100">
        <f>'LB10 CHIEF'!G22+'LB10 CHIEF'!G23+'LB10 CHIEF'!G24+'LB10 CHIEF'!G25+'LB10 CHIEF'!G26+'LB10 FF'!G21+'LB10 FF'!G23+'LB10 FF'!G24</f>
        <v>402350</v>
      </c>
    </row>
    <row r="26" spans="1:7" ht="14.25" customHeight="1" x14ac:dyDescent="0.25">
      <c r="A26" s="515" t="s">
        <v>87</v>
      </c>
      <c r="B26" s="516"/>
      <c r="C26" s="99" t="e">
        <f>'LB10 CHIEF'!C29+'LB10 FF'!C27+'LB10 FF'!C28+'LB10 FF'!C29+#REF!+' GEN. fund summary'!B19</f>
        <v>#REF!</v>
      </c>
      <c r="D26" s="101" t="e">
        <f>'LB10 CHIEF'!D27+'LB10 CHIEF'!D28+'LB10 CHIEF'!D29+'LB10 CHIEF'!D30+'LB10 FF'!D27+'LB10 FF'!D28+'LB10 FF'!D29+#REF!+' GEN. fund summary'!D19</f>
        <v>#REF!</v>
      </c>
      <c r="E26" s="101" t="e">
        <f>'LB10 CHIEF'!G27+'LB10 CHIEF'!G28+'LB10 CHIEF'!G29+'LB10 CHIEF'!G30+'LB10 FF'!G27+'LB10 FF'!G29+#REF!+' GEN. fund summary'!G19</f>
        <v>#REF!</v>
      </c>
    </row>
    <row r="27" spans="1:7" ht="14.25" customHeight="1" x14ac:dyDescent="0.25">
      <c r="A27" s="515" t="s">
        <v>88</v>
      </c>
      <c r="B27" s="516"/>
      <c r="C27" s="99" t="e">
        <f>#REF!+' GEN. fund summary'!C26</f>
        <v>#REF!</v>
      </c>
      <c r="D27" s="101" t="e">
        <f>#REF!+' GEN. fund summary'!D26</f>
        <v>#REF!</v>
      </c>
      <c r="E27" s="101" t="e">
        <f>#REF!+' GEN. fund summary'!G26</f>
        <v>#REF!</v>
      </c>
    </row>
    <row r="28" spans="1:7" ht="14.25" customHeight="1" x14ac:dyDescent="0.25">
      <c r="A28" s="515" t="s">
        <v>89</v>
      </c>
      <c r="B28" s="516"/>
      <c r="C28" s="99" t="e">
        <f>#REF!</f>
        <v>#REF!</v>
      </c>
      <c r="D28" s="101" t="e">
        <f>#REF!</f>
        <v>#REF!</v>
      </c>
      <c r="E28" s="101" t="e">
        <f>#REF!</f>
        <v>#REF!</v>
      </c>
    </row>
    <row r="29" spans="1:7" ht="14.25" customHeight="1" x14ac:dyDescent="0.25">
      <c r="A29" s="515" t="s">
        <v>90</v>
      </c>
      <c r="B29" s="516"/>
      <c r="C29" s="99">
        <f>' GEN. fund summary'!B33</f>
        <v>130000</v>
      </c>
      <c r="D29" s="101">
        <f>' GEN. fund summary'!C33</f>
        <v>130000</v>
      </c>
      <c r="E29" s="101">
        <f>' GEN. fund summary'!G33</f>
        <v>35000</v>
      </c>
    </row>
    <row r="30" spans="1:7" ht="14.25" customHeight="1" x14ac:dyDescent="0.25">
      <c r="A30" s="515" t="s">
        <v>91</v>
      </c>
      <c r="B30" s="516"/>
      <c r="C30" s="99">
        <f>' GEN. fund summary'!C35</f>
        <v>15462</v>
      </c>
      <c r="D30" s="101">
        <f>' GEN. fund summary'!D35</f>
        <v>12000</v>
      </c>
      <c r="E30" s="101">
        <f>' GEN. fund summary'!G35</f>
        <v>12000</v>
      </c>
    </row>
    <row r="31" spans="1:7" ht="14.25" customHeight="1" x14ac:dyDescent="0.25">
      <c r="A31" s="515" t="s">
        <v>92</v>
      </c>
      <c r="B31" s="516"/>
      <c r="C31" s="99"/>
      <c r="D31" s="101"/>
      <c r="E31" s="101"/>
    </row>
    <row r="32" spans="1:7" ht="14.25" customHeight="1" thickBot="1" x14ac:dyDescent="0.3">
      <c r="A32" s="507" t="s">
        <v>93</v>
      </c>
      <c r="B32" s="508"/>
      <c r="C32" s="102" t="e">
        <f>'LB10 CHIEF'!C36+'LB10 FF'!C35+#REF!+' GEN. fund summary'!C39</f>
        <v>#REF!</v>
      </c>
      <c r="D32" s="103" t="e">
        <f>'LB10 CHIEF'!D37+'LB10 FF'!D36+#REF!+' GEN. fund summary'!D40</f>
        <v>#REF!</v>
      </c>
      <c r="E32" s="103" t="e">
        <f>'LB10 CHIEF'!G37+'LB10 FF'!G36+#REF!+' GEN. fund summary'!G40</f>
        <v>#REF!</v>
      </c>
    </row>
    <row r="33" spans="1:7" ht="14.25" customHeight="1" thickTop="1" thickBot="1" x14ac:dyDescent="0.3">
      <c r="A33" s="509" t="s">
        <v>94</v>
      </c>
      <c r="B33" s="510"/>
      <c r="C33" s="104" t="e">
        <f>SUM(C25:C32)</f>
        <v>#REF!</v>
      </c>
      <c r="D33" s="104" t="e">
        <f>SUM(D25:D32)</f>
        <v>#VALUE!</v>
      </c>
      <c r="E33" s="104" t="e">
        <f>SUM(E25:E32)</f>
        <v>#REF!</v>
      </c>
    </row>
    <row r="34" spans="1:7" ht="14.25" customHeight="1" thickBot="1" x14ac:dyDescent="0.3">
      <c r="A34" s="498"/>
      <c r="B34" s="498"/>
      <c r="C34" s="498"/>
      <c r="D34" s="498"/>
      <c r="E34" s="498"/>
    </row>
    <row r="35" spans="1:7" ht="14.25" customHeight="1" x14ac:dyDescent="0.25">
      <c r="A35" s="475" t="s">
        <v>121</v>
      </c>
      <c r="B35" s="476"/>
      <c r="C35" s="476"/>
      <c r="D35" s="476"/>
      <c r="E35" s="477"/>
    </row>
    <row r="36" spans="1:7" ht="14.25" customHeight="1" x14ac:dyDescent="0.25">
      <c r="A36" s="511" t="s">
        <v>124</v>
      </c>
      <c r="B36" s="512"/>
      <c r="C36" s="105"/>
      <c r="D36" s="106"/>
      <c r="E36" s="107"/>
    </row>
    <row r="37" spans="1:7" ht="14.25" customHeight="1" thickBot="1" x14ac:dyDescent="0.3">
      <c r="A37" s="513" t="s">
        <v>123</v>
      </c>
      <c r="B37" s="514"/>
      <c r="C37" s="108"/>
      <c r="D37" s="109"/>
      <c r="E37" s="110"/>
    </row>
    <row r="38" spans="1:7" x14ac:dyDescent="0.25">
      <c r="A38" s="499" t="s">
        <v>120</v>
      </c>
      <c r="B38" s="500"/>
      <c r="C38" s="111" t="e">
        <f>C33</f>
        <v>#REF!</v>
      </c>
      <c r="D38" s="111" t="e">
        <f>D33</f>
        <v>#VALUE!</v>
      </c>
      <c r="E38" s="112" t="e">
        <f>E33</f>
        <v>#REF!</v>
      </c>
      <c r="F38" s="113"/>
      <c r="G38" s="114"/>
    </row>
    <row r="39" spans="1:7" ht="13.8" thickBot="1" x14ac:dyDescent="0.3">
      <c r="A39" s="501" t="s">
        <v>95</v>
      </c>
      <c r="B39" s="502"/>
      <c r="C39" s="115">
        <v>5</v>
      </c>
      <c r="D39" s="115">
        <v>5</v>
      </c>
      <c r="E39" s="116">
        <v>5</v>
      </c>
      <c r="F39" s="114"/>
      <c r="G39" s="114"/>
    </row>
    <row r="40" spans="1:7" ht="13.8" thickTop="1" x14ac:dyDescent="0.25">
      <c r="A40" s="503" t="s">
        <v>96</v>
      </c>
      <c r="B40" s="504"/>
      <c r="C40" s="117" t="e">
        <f t="shared" ref="C40:E41" si="0">C38</f>
        <v>#REF!</v>
      </c>
      <c r="D40" s="117" t="e">
        <f t="shared" si="0"/>
        <v>#VALUE!</v>
      </c>
      <c r="E40" s="117" t="e">
        <f t="shared" si="0"/>
        <v>#REF!</v>
      </c>
      <c r="F40" s="114"/>
      <c r="G40" s="114"/>
    </row>
    <row r="41" spans="1:7" ht="13.8" thickBot="1" x14ac:dyDescent="0.3">
      <c r="A41" s="505" t="s">
        <v>97</v>
      </c>
      <c r="B41" s="506"/>
      <c r="C41" s="118">
        <f t="shared" si="0"/>
        <v>5</v>
      </c>
      <c r="D41" s="119">
        <f t="shared" si="0"/>
        <v>5</v>
      </c>
      <c r="E41" s="119">
        <f t="shared" si="0"/>
        <v>5</v>
      </c>
      <c r="G41" s="114"/>
    </row>
    <row r="42" spans="1:7" ht="13.8" thickBot="1" x14ac:dyDescent="0.3">
      <c r="A42" s="478"/>
      <c r="B42" s="478"/>
      <c r="C42" s="478"/>
      <c r="D42" s="478"/>
      <c r="E42" s="478"/>
      <c r="F42" s="114"/>
      <c r="G42" s="114"/>
    </row>
    <row r="43" spans="1:7" x14ac:dyDescent="0.25">
      <c r="A43" s="475" t="s">
        <v>98</v>
      </c>
      <c r="B43" s="476"/>
      <c r="C43" s="476"/>
      <c r="D43" s="476"/>
      <c r="E43" s="477"/>
      <c r="F43" s="114"/>
      <c r="G43" s="114"/>
    </row>
    <row r="44" spans="1:7" x14ac:dyDescent="0.25">
      <c r="A44" s="479"/>
      <c r="B44" s="480"/>
      <c r="C44" s="480"/>
      <c r="D44" s="480"/>
      <c r="E44" s="481"/>
      <c r="F44" s="114"/>
      <c r="G44" s="114"/>
    </row>
    <row r="45" spans="1:7" ht="13.8" thickBot="1" x14ac:dyDescent="0.3">
      <c r="A45" s="482"/>
      <c r="B45" s="483"/>
      <c r="C45" s="483"/>
      <c r="D45" s="483"/>
      <c r="E45" s="484"/>
      <c r="F45" s="114"/>
      <c r="G45" s="114"/>
    </row>
    <row r="46" spans="1:7" ht="13.8" thickBot="1" x14ac:dyDescent="0.3">
      <c r="A46" s="478"/>
      <c r="B46" s="478"/>
      <c r="C46" s="478"/>
      <c r="D46" s="478"/>
      <c r="E46" s="478"/>
      <c r="F46" s="114" t="s">
        <v>99</v>
      </c>
      <c r="G46" s="114"/>
    </row>
    <row r="47" spans="1:7" ht="13.8" thickBot="1" x14ac:dyDescent="0.3">
      <c r="A47" s="485" t="s">
        <v>100</v>
      </c>
      <c r="B47" s="486"/>
      <c r="C47" s="486"/>
      <c r="D47" s="486"/>
      <c r="E47" s="487"/>
      <c r="F47" s="114"/>
      <c r="G47" s="114"/>
    </row>
    <row r="48" spans="1:7" x14ac:dyDescent="0.25">
      <c r="A48" s="488"/>
      <c r="B48" s="489"/>
      <c r="C48" s="120" t="s">
        <v>101</v>
      </c>
      <c r="D48" s="121" t="s">
        <v>101</v>
      </c>
      <c r="E48" s="122" t="s">
        <v>102</v>
      </c>
      <c r="F48" s="114"/>
      <c r="G48" s="114"/>
    </row>
    <row r="49" spans="1:7" ht="15.75" customHeight="1" x14ac:dyDescent="0.25">
      <c r="A49" s="490"/>
      <c r="B49" s="491"/>
      <c r="C49" s="123" t="s">
        <v>143</v>
      </c>
      <c r="D49" s="123" t="s">
        <v>138</v>
      </c>
      <c r="E49" s="141" t="s">
        <v>144</v>
      </c>
    </row>
    <row r="50" spans="1:7" x14ac:dyDescent="0.25">
      <c r="A50" s="492" t="s">
        <v>103</v>
      </c>
      <c r="B50" s="493"/>
      <c r="C50" s="124">
        <v>0.46339999999999998</v>
      </c>
      <c r="D50" s="124">
        <v>0.46339999999999998</v>
      </c>
      <c r="E50" s="125">
        <v>0.46339999999999998</v>
      </c>
      <c r="F50" s="114"/>
      <c r="G50" s="114"/>
    </row>
    <row r="51" spans="1:7" x14ac:dyDescent="0.25">
      <c r="A51" s="494" t="s">
        <v>127</v>
      </c>
      <c r="B51" s="495"/>
      <c r="C51" s="162">
        <v>0.2</v>
      </c>
      <c r="D51" s="162">
        <v>0.2</v>
      </c>
      <c r="E51" s="135">
        <v>0.2</v>
      </c>
      <c r="F51" s="114"/>
      <c r="G51" s="114"/>
    </row>
    <row r="52" spans="1:7" ht="13.8" thickBot="1" x14ac:dyDescent="0.3">
      <c r="A52" s="496" t="s">
        <v>128</v>
      </c>
      <c r="B52" s="497"/>
      <c r="C52" s="126">
        <v>0.4</v>
      </c>
      <c r="D52" s="126">
        <v>0.4</v>
      </c>
      <c r="E52" s="127">
        <v>0.4</v>
      </c>
      <c r="F52" s="114"/>
      <c r="G52" s="114"/>
    </row>
    <row r="53" spans="1:7" ht="13.8" thickBot="1" x14ac:dyDescent="0.3">
      <c r="A53" s="498"/>
      <c r="B53" s="498"/>
      <c r="C53" s="498"/>
      <c r="D53" s="498"/>
      <c r="E53" s="498"/>
      <c r="F53" s="114"/>
      <c r="G53" s="114"/>
    </row>
    <row r="54" spans="1:7" x14ac:dyDescent="0.25">
      <c r="A54" s="475" t="s">
        <v>104</v>
      </c>
      <c r="B54" s="476"/>
      <c r="C54" s="476"/>
      <c r="D54" s="476"/>
      <c r="E54" s="477"/>
      <c r="F54" s="114"/>
      <c r="G54" s="114"/>
    </row>
    <row r="55" spans="1:7" x14ac:dyDescent="0.25">
      <c r="A55" s="128" t="s">
        <v>105</v>
      </c>
      <c r="B55" s="468" t="s">
        <v>106</v>
      </c>
      <c r="C55" s="469"/>
      <c r="D55" s="468" t="s">
        <v>107</v>
      </c>
      <c r="E55" s="470"/>
      <c r="F55" s="114"/>
      <c r="G55" s="114"/>
    </row>
    <row r="56" spans="1:7" x14ac:dyDescent="0.25">
      <c r="A56" s="129"/>
      <c r="B56" s="471" t="s">
        <v>145</v>
      </c>
      <c r="C56" s="472"/>
      <c r="D56" s="473" t="s">
        <v>108</v>
      </c>
      <c r="E56" s="474"/>
      <c r="F56" s="114"/>
      <c r="G56" s="114"/>
    </row>
    <row r="57" spans="1:7" x14ac:dyDescent="0.25">
      <c r="A57" s="130" t="s">
        <v>109</v>
      </c>
      <c r="B57" s="460">
        <v>0</v>
      </c>
      <c r="C57" s="461"/>
      <c r="D57" s="460">
        <v>0</v>
      </c>
      <c r="E57" s="462"/>
      <c r="F57" s="114"/>
      <c r="G57" s="114"/>
    </row>
    <row r="58" spans="1:7" x14ac:dyDescent="0.25">
      <c r="A58" s="131" t="s">
        <v>110</v>
      </c>
      <c r="B58" s="460">
        <v>0</v>
      </c>
      <c r="C58" s="461"/>
      <c r="D58" s="460">
        <v>0</v>
      </c>
      <c r="E58" s="462"/>
      <c r="F58" s="114"/>
      <c r="G58" s="114"/>
    </row>
    <row r="59" spans="1:7" x14ac:dyDescent="0.25">
      <c r="A59" s="132" t="s">
        <v>111</v>
      </c>
      <c r="B59" s="463">
        <v>145084</v>
      </c>
      <c r="C59" s="464"/>
      <c r="D59" s="460">
        <v>0</v>
      </c>
      <c r="E59" s="462"/>
      <c r="F59" s="114"/>
      <c r="G59" s="114"/>
    </row>
    <row r="60" spans="1:7" ht="13.8" thickBot="1" x14ac:dyDescent="0.3">
      <c r="A60" s="133" t="s">
        <v>112</v>
      </c>
      <c r="B60" s="465">
        <f>SUM(B57:B59)</f>
        <v>145084</v>
      </c>
      <c r="C60" s="466"/>
      <c r="D60" s="465">
        <v>0</v>
      </c>
      <c r="E60" s="467"/>
      <c r="F60" s="114"/>
      <c r="G60" s="114"/>
    </row>
    <row r="61" spans="1:7" x14ac:dyDescent="0.25">
      <c r="A61" s="134"/>
      <c r="F61" s="114"/>
      <c r="G61" s="114"/>
    </row>
    <row r="62" spans="1:7" x14ac:dyDescent="0.25">
      <c r="F62" s="114"/>
      <c r="G62" s="114"/>
    </row>
  </sheetData>
  <mergeCells count="58">
    <mergeCell ref="A19:B19"/>
    <mergeCell ref="B1:E1"/>
    <mergeCell ref="A9:B9"/>
    <mergeCell ref="D9:E9"/>
    <mergeCell ref="A10:E10"/>
    <mergeCell ref="A11:E11"/>
    <mergeCell ref="A13:B13"/>
    <mergeCell ref="A14:B14"/>
    <mergeCell ref="A15:B15"/>
    <mergeCell ref="A16:B16"/>
    <mergeCell ref="A17:B17"/>
    <mergeCell ref="A18:B18"/>
    <mergeCell ref="A31:B31"/>
    <mergeCell ref="A20:B20"/>
    <mergeCell ref="A21:B21"/>
    <mergeCell ref="A22:B22"/>
    <mergeCell ref="A23:E23"/>
    <mergeCell ref="A24:E24"/>
    <mergeCell ref="A25:B25"/>
    <mergeCell ref="A26:B26"/>
    <mergeCell ref="A27:B27"/>
    <mergeCell ref="A28:B28"/>
    <mergeCell ref="A29:B29"/>
    <mergeCell ref="A30:B30"/>
    <mergeCell ref="A38:B38"/>
    <mergeCell ref="A39:B39"/>
    <mergeCell ref="A40:B40"/>
    <mergeCell ref="A41:B41"/>
    <mergeCell ref="A32:B32"/>
    <mergeCell ref="A33:B33"/>
    <mergeCell ref="A34:E34"/>
    <mergeCell ref="A35:E35"/>
    <mergeCell ref="A36:B36"/>
    <mergeCell ref="A37:B37"/>
    <mergeCell ref="A54:E54"/>
    <mergeCell ref="A42:E42"/>
    <mergeCell ref="A43:E43"/>
    <mergeCell ref="A44:E45"/>
    <mergeCell ref="A46:E46"/>
    <mergeCell ref="A47:E47"/>
    <mergeCell ref="A48:B48"/>
    <mergeCell ref="A49:B49"/>
    <mergeCell ref="A50:B50"/>
    <mergeCell ref="A51:B51"/>
    <mergeCell ref="A52:B52"/>
    <mergeCell ref="A53:E53"/>
    <mergeCell ref="B55:C55"/>
    <mergeCell ref="D55:E55"/>
    <mergeCell ref="B56:C56"/>
    <mergeCell ref="D56:E56"/>
    <mergeCell ref="B57:C57"/>
    <mergeCell ref="D57:E57"/>
    <mergeCell ref="B58:C58"/>
    <mergeCell ref="D58:E58"/>
    <mergeCell ref="B59:C59"/>
    <mergeCell ref="D59:E59"/>
    <mergeCell ref="B60:C60"/>
    <mergeCell ref="D60:E60"/>
  </mergeCell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TotalTime>44</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GEN fund revenue</vt:lpstr>
      <vt:lpstr>personnel services </vt:lpstr>
      <vt:lpstr>LB31 GENL</vt:lpstr>
      <vt:lpstr> GEN. fund summary</vt:lpstr>
      <vt:lpstr>LB10 CHIEF</vt:lpstr>
      <vt:lpstr>LB10 FF</vt:lpstr>
      <vt:lpstr>Building and Equipment reserve</vt:lpstr>
      <vt:lpstr>LB1 HEARING</vt:lpstr>
      <vt:lpstr>' GEN. fund summary'!Print_Area</vt:lpstr>
      <vt:lpstr>'GEN fund revenue'!Print_Area</vt:lpstr>
      <vt:lpstr>'LB1 HEARING'!Print_Area</vt:lpstr>
      <vt:lpstr>'LB10 CHIEF'!Print_Area</vt:lpstr>
      <vt:lpstr>'LB10 FF'!Print_Area</vt:lpstr>
      <vt:lpstr>'LB31 GENL'!Print_Area</vt:lpstr>
      <vt:lpstr>'personnel services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Municipal corporations—Form LB-10, Special Fund Resources and Requirements - Excel</dc:title>
  <dc:creator>Oregon Department of Revenue</dc:creator>
  <cp:lastModifiedBy>William Ewing</cp:lastModifiedBy>
  <cp:revision>8</cp:revision>
  <cp:lastPrinted>2024-06-10T21:25:35Z</cp:lastPrinted>
  <dcterms:created xsi:type="dcterms:W3CDTF">2000-02-09T15:42:02Z</dcterms:created>
  <dcterms:modified xsi:type="dcterms:W3CDTF">2024-09-30T15:14:10Z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rea">
    <vt:lpwstr>;#Local budget;#</vt:lpwstr>
  </property>
  <property fmtid="{D5CDD505-2E9C-101B-9397-08002B2CF9AE}" pid="3" name="ContentTypeId">
    <vt:lpwstr>0x010100AF803D7FFDF89E4DBF7639588269E170</vt:lpwstr>
  </property>
  <property fmtid="{D5CDD505-2E9C-101B-9397-08002B2CF9AE}" pid="4" name="CopyToStateLib">
    <vt:lpwstr>0</vt:lpwstr>
  </property>
  <property fmtid="{D5CDD505-2E9C-101B-9397-08002B2CF9AE}" pid="5" name="DocumentLocale">
    <vt:lpwstr>en</vt:lpwstr>
  </property>
  <property fmtid="{D5CDD505-2E9C-101B-9397-08002B2CF9AE}" pid="6" name="Group">
    <vt:lpwstr>Form</vt:lpwstr>
  </property>
  <property fmtid="{D5CDD505-2E9C-101B-9397-08002B2CF9AE}" pid="7" name="Number">
    <vt:lpwstr>150-504-010</vt:lpwstr>
  </property>
  <property fmtid="{D5CDD505-2E9C-101B-9397-08002B2CF9AE}" pid="8" name="Order">
    <vt:lpwstr>17400.0000000000</vt:lpwstr>
  </property>
  <property fmtid="{D5CDD505-2E9C-101B-9397-08002B2CF9AE}" pid="9" name="Year">
    <vt:lpwstr>2015</vt:lpwstr>
  </property>
  <property fmtid="{D5CDD505-2E9C-101B-9397-08002B2CF9AE}" pid="10" name="display_urn:schemas-microsoft-com:office:office#Author">
    <vt:lpwstr>NICUSA\john.roe</vt:lpwstr>
  </property>
  <property fmtid="{D5CDD505-2E9C-101B-9397-08002B2CF9AE}" pid="11" name="display_urn:schemas-microsoft-com:office:office#Editor">
    <vt:lpwstr>NICUSA\john.roe</vt:lpwstr>
  </property>
</Properties>
</file>